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8_{85E07394-069F-4E28-9FD4-36C09310C1B8}" xr6:coauthVersionLast="47" xr6:coauthVersionMax="47" xr10:uidLastSave="{00000000-0000-0000-0000-000000000000}"/>
  <bookViews>
    <workbookView xWindow="-108" yWindow="-108" windowWidth="23256" windowHeight="12576" activeTab="2" xr2:uid="{00000000-000D-0000-FFFF-FFFF00000000}"/>
  </bookViews>
  <sheets>
    <sheet name="Case details" sheetId="2" r:id="rId1"/>
    <sheet name="Pre-application advice" sheetId="4" state="hidden" r:id="rId2"/>
    <sheet name="Energy Comments" sheetId="1" r:id="rId3"/>
    <sheet name="CO2 performance"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3" l="1"/>
  <c r="A85" i="1" l="1"/>
  <c r="G7" i="1" s="1"/>
  <c r="L10" i="3"/>
  <c r="M10" i="3" s="1"/>
  <c r="L9" i="3"/>
  <c r="M9" i="3" s="1"/>
  <c r="L8" i="3"/>
  <c r="M8" i="3" s="1"/>
  <c r="J5" i="3"/>
  <c r="A27" i="4"/>
  <c r="A40" i="4"/>
  <c r="A37" i="4"/>
  <c r="A35" i="4"/>
  <c r="A33" i="4"/>
  <c r="A32" i="4"/>
  <c r="A28" i="4"/>
  <c r="A29" i="4"/>
  <c r="A30" i="4"/>
  <c r="A22" i="4"/>
  <c r="A23" i="4"/>
  <c r="A24" i="4"/>
  <c r="A25" i="4"/>
  <c r="A21" i="4"/>
  <c r="A18" i="4"/>
  <c r="A19" i="4"/>
  <c r="A17" i="4"/>
  <c r="A13" i="4"/>
  <c r="A15" i="4"/>
  <c r="A12" i="4"/>
  <c r="A11" i="4"/>
  <c r="A8" i="4"/>
  <c r="A9" i="4"/>
  <c r="A7" i="4"/>
  <c r="A5" i="4"/>
  <c r="A4" i="4"/>
  <c r="A5" i="3"/>
  <c r="F5" i="3" s="1"/>
  <c r="A63" i="1"/>
  <c r="G31" i="1"/>
  <c r="A84" i="1"/>
  <c r="G19" i="1" s="1"/>
  <c r="A83" i="1"/>
  <c r="G21" i="1" s="1"/>
  <c r="G20" i="1"/>
  <c r="A78" i="1"/>
  <c r="G23" i="1" s="1"/>
  <c r="A76" i="1"/>
  <c r="A74" i="1"/>
  <c r="G16" i="1" s="1"/>
  <c r="A73" i="1"/>
  <c r="G14" i="1" s="1"/>
  <c r="A70" i="1"/>
  <c r="G28" i="1" s="1"/>
  <c r="A69" i="1"/>
  <c r="G25" i="1" s="1"/>
  <c r="A67" i="1"/>
  <c r="G33" i="1" s="1"/>
  <c r="A66" i="1"/>
  <c r="A64" i="1"/>
  <c r="G29" i="1" s="1"/>
  <c r="A80" i="1"/>
  <c r="G12" i="1" s="1"/>
  <c r="A62" i="1"/>
  <c r="A60" i="1"/>
  <c r="G18" i="1" s="1"/>
  <c r="A15" i="3"/>
  <c r="F15" i="3" s="1"/>
  <c r="B55" i="1"/>
  <c r="B53" i="1"/>
  <c r="I19" i="3"/>
  <c r="I20" i="3"/>
  <c r="I21" i="3"/>
  <c r="I18" i="3"/>
  <c r="I9" i="3"/>
  <c r="I10" i="3"/>
  <c r="I11" i="3"/>
  <c r="I8" i="3"/>
  <c r="G26" i="3"/>
  <c r="H26" i="3"/>
  <c r="G27" i="3"/>
  <c r="H27" i="3"/>
  <c r="H28" i="3"/>
  <c r="G28" i="3"/>
  <c r="H18" i="3"/>
  <c r="H19" i="3"/>
  <c r="H20" i="3"/>
  <c r="H21" i="3"/>
  <c r="H8" i="3"/>
  <c r="H9" i="3"/>
  <c r="H10" i="3"/>
  <c r="H11" i="3"/>
  <c r="B27" i="3"/>
  <c r="B26" i="3"/>
  <c r="C26" i="3"/>
  <c r="C28" i="3"/>
  <c r="B28" i="3"/>
  <c r="C27" i="3"/>
  <c r="C20" i="3"/>
  <c r="D20" i="3" s="1"/>
  <c r="D19" i="3"/>
  <c r="C18" i="3"/>
  <c r="C21" i="3" s="1"/>
  <c r="D21" i="3" s="1"/>
  <c r="C9" i="3"/>
  <c r="D9" i="3"/>
  <c r="C10" i="3"/>
  <c r="D10" i="3"/>
  <c r="C8" i="3"/>
  <c r="C11" i="3" s="1"/>
  <c r="D11" i="3" s="1"/>
  <c r="G11" i="1" l="1"/>
  <c r="G15" i="1"/>
  <c r="G9" i="1"/>
  <c r="G22" i="1"/>
  <c r="G32" i="1"/>
  <c r="L11" i="3"/>
  <c r="M11" i="3" s="1"/>
  <c r="D18" i="3"/>
  <c r="D8" i="3"/>
  <c r="G13" i="1"/>
  <c r="G10" i="1"/>
  <c r="G27" i="1"/>
  <c r="G26" i="1"/>
</calcChain>
</file>

<file path=xl/sharedStrings.xml><?xml version="1.0" encoding="utf-8"?>
<sst xmlns="http://schemas.openxmlformats.org/spreadsheetml/2006/main" count="312" uniqueCount="223">
  <si>
    <t xml:space="preserve">Energy Memo: GLA Consultation </t>
  </si>
  <si>
    <t>Case details</t>
  </si>
  <si>
    <t xml:space="preserve">Date of first review: </t>
  </si>
  <si>
    <t>Case Name:</t>
  </si>
  <si>
    <t>Case Number:</t>
  </si>
  <si>
    <t>Case Officer:</t>
  </si>
  <si>
    <t>London Borough:</t>
  </si>
  <si>
    <t>Application Type 
(Outline/Hybrid/Detailed):</t>
  </si>
  <si>
    <t>Applicant:</t>
  </si>
  <si>
    <t>Energy Consultant:</t>
  </si>
  <si>
    <t>Document Title:</t>
  </si>
  <si>
    <t>Document Date:</t>
  </si>
  <si>
    <t>Development proposals</t>
  </si>
  <si>
    <t>Use</t>
  </si>
  <si>
    <t>Floorspace/Number of units</t>
  </si>
  <si>
    <t>Useful References/Links</t>
  </si>
  <si>
    <r>
      <rPr>
        <b/>
        <sz val="11"/>
        <color theme="1"/>
        <rFont val="Foundry Form Sans"/>
      </rPr>
      <t>London Plan</t>
    </r>
    <r>
      <rPr>
        <sz val="11"/>
        <color theme="1"/>
        <rFont val="Foundry Form Sans"/>
      </rPr>
      <t>: The Mayor has published his London Plan 2021 which includes new carbon, energy and heat risk policies (See Policies SI 2, SI 3 and SI 4) which applicants are expected to follow. This can be found here: https://www.london.gov.uk/what-we-do/planning/london-plan/new-london-plan/london-plan-2021</t>
    </r>
  </si>
  <si>
    <t>https://www.london.gov.uk/what-we-do/planning/london-plan/new-london-plan/london-plan-2021</t>
  </si>
  <si>
    <t>As of 1 January 2023 all planning applications submitted on or after this date will be required to follow the 2022 guidance and spreadsheet. If you have any questions about the guidance or the spreadsheet, please contact:
ZeroCarbonPlanning@london.gov.uk</t>
  </si>
  <si>
    <t>https://www.london.gov.uk/what-we-do/planning/planning-applications-and-decisions/pre-planning-application-meeting-service-0</t>
  </si>
  <si>
    <t xml:space="preserve">The following comments summarise key points for you to be aware of in progressing your energy strategy, but you should refer to the guidance for full details. A Technical FAQ has been developed which applicants should refer to. This will be updated regularly. </t>
  </si>
  <si>
    <t>Net zero carbon target</t>
  </si>
  <si>
    <r>
      <t xml:space="preserve">The Mayor’s London Plan 2021 requires all major developments (residential and non-residential) to meet his </t>
    </r>
    <r>
      <rPr>
        <b/>
        <sz val="11"/>
        <color theme="1"/>
        <rFont val="Foundry Form Sans"/>
      </rPr>
      <t>net-zero carbon target</t>
    </r>
    <r>
      <rPr>
        <sz val="11"/>
        <color theme="1"/>
        <rFont val="Foundry Form Sans"/>
      </rPr>
      <t>. This should be met with a minimum on-site 35% reduction in carbon emissions beyond Part L of 2021 Building Regulations with any carbon shortfall to net zero being paid into the relevant borough’s carbon offset fund using the GLA’s recommended carbon offset price (£95/tonne) or, where a local price has been set, the borough’s carbon offset price .</t>
    </r>
  </si>
  <si>
    <r>
      <t xml:space="preserve">Applicants should submit a completed </t>
    </r>
    <r>
      <rPr>
        <b/>
        <sz val="11"/>
        <color theme="1"/>
        <rFont val="Foundry Form Sans"/>
      </rPr>
      <t>Carbon Emissions Reporting spreadsheet</t>
    </r>
    <r>
      <rPr>
        <sz val="11"/>
        <color theme="1"/>
        <rFont val="Foundry Form Sans"/>
      </rPr>
      <t xml:space="preserve"> (https://www.london.gov.uk/what-we-do/planning/planning-applications-and-decisions/pre-planning-application-meeting-service-0) alongside their Stage 1 application to confirm the anticipated carbon performance of the development.</t>
    </r>
  </si>
  <si>
    <t>The carbon emission figures should be reported against a Part L 2021 baseline. Sample SAP full calculation worksheets (both DER and TER sheets) and BRUKL sheets for all stages of the energy hierarchy should be provided to support the savings claimed.</t>
  </si>
  <si>
    <r>
      <rPr>
        <b/>
        <i/>
        <sz val="11"/>
        <color theme="1"/>
        <rFont val="Foundry Form Sans"/>
      </rPr>
      <t xml:space="preserve">Be Lean </t>
    </r>
    <r>
      <rPr>
        <b/>
        <sz val="11"/>
        <color theme="1"/>
        <rFont val="Foundry Form Sans"/>
      </rPr>
      <t>Demand Reduction</t>
    </r>
  </si>
  <si>
    <r>
      <t xml:space="preserve">Applicants are expected to meet the London Plan 2021 energy efficiency targets:
</t>
    </r>
    <r>
      <rPr>
        <b/>
        <sz val="11"/>
        <color theme="1"/>
        <rFont val="Foundry Form Sans"/>
      </rPr>
      <t>• Residentia</t>
    </r>
    <r>
      <rPr>
        <sz val="11"/>
        <color theme="1"/>
        <rFont val="Foundry Form Sans"/>
      </rPr>
      <t xml:space="preserve">l – at least a 10% improvement on 2021 Building Regulations from energy efficiency
</t>
    </r>
    <r>
      <rPr>
        <b/>
        <sz val="11"/>
        <color theme="1"/>
        <rFont val="Foundry Form Sans"/>
      </rPr>
      <t>• Non-residential</t>
    </r>
    <r>
      <rPr>
        <sz val="11"/>
        <color theme="1"/>
        <rFont val="Foundry Form Sans"/>
      </rPr>
      <t xml:space="preserve"> – at least a 15% improvement on 2021 Building Regulations from energy efficiency</t>
    </r>
  </si>
  <si>
    <t>Applicants are expected to design buildings to be able to meet all energy policy areas. They should consider how building form is contributing to the meeting of energy policy targets. Applicant are required to consider the suitability of other design areas which may be negatively impacting the energy consumption and overheating risk of the proposed development.</t>
  </si>
  <si>
    <t xml:space="preserve">Applicants will be expected to consider and minimise the estimated energy costs to occupants and outline how they are committed to protecting the consumer from high prices. See the guidance for further detail.   </t>
  </si>
  <si>
    <t>Energy flexibility</t>
  </si>
  <si>
    <t>Applicants will be expected to investigate the potential for energy flexibility in new developments, include proposals to reduce the amount of capacity required for each site and to reduce peak demand. The measures followed to achieve this should be set out in their energy assessment. See the Energy Assessment Guidance for further details.</t>
  </si>
  <si>
    <t>Cooling and Overheating</t>
  </si>
  <si>
    <t xml:space="preserve">The Good Homes Alliance (GHA) Early Stage Overheating Risk Tool (https://goodhomes.org.uk/wp-content/uploads/2019/07/GHA-Overheating-in-New-Homes-Tool-and-Guidance-Tool-only.pdf) should be submitted to the GLA alongside the Stage 1 application, if this was not submitted at pre-application stage,  to identify potential overheating risk and passive responses early in the design process. </t>
  </si>
  <si>
    <t>https://goodhomes.org.uk/wp-content/uploads/2019/07/GHA-Overheating-in-New-Homes-Tool-and-Guidance-Tool-only.pdf</t>
  </si>
  <si>
    <t>Evidence should be provided on how the demand for cooling and the overheating risk will be minimised through passive design in line with the cooling hierarchy. Dynamic overheating modelling in line with CIBSE Guidance should be carried out (TM59 for residential taking into account the associated Approved Document O requirements and TM52 for non-residential) for all TM49 weather scenarios. It is expected that external shading will form part of major proposals. All applications are expected to comply with the DSY1 and maximise compliance with DSY2 &amp; DSY3 by enhancing passive measures.</t>
  </si>
  <si>
    <r>
      <t>The area weighted average (MJ/m</t>
    </r>
    <r>
      <rPr>
        <vertAlign val="superscript"/>
        <sz val="11"/>
        <color theme="1"/>
        <rFont val="Foundry Form Sans"/>
      </rPr>
      <t>2</t>
    </r>
    <r>
      <rPr>
        <sz val="11"/>
        <color theme="1"/>
        <rFont val="Foundry Form Sans"/>
      </rPr>
      <t>) and total (MJ/year) cooling demand for the actual and notional building should be provided and the applicant should demonstrate that the actual building’s cooling demand is lower than the notional.</t>
    </r>
  </si>
  <si>
    <r>
      <rPr>
        <b/>
        <i/>
        <sz val="11"/>
        <color theme="1"/>
        <rFont val="Foundry Form Sans"/>
      </rPr>
      <t>Be Clean</t>
    </r>
    <r>
      <rPr>
        <b/>
        <sz val="11"/>
        <color theme="1"/>
        <rFont val="Foundry Form Sans"/>
      </rPr>
      <t xml:space="preserve"> Heating Infrastructure</t>
    </r>
  </si>
  <si>
    <t xml:space="preserve">The applicant should investigate opportunities for connection to nearby existing or planned district heating networks (DHNs) using the London Heat Map (https://www.london.gov.uk/what-we-do/environment/energy/london-heat-map). Where such opportunities exist, this should be the priority for supplying heat to the site in line with the London Plan 2021 heating hierarchy. Evidence of this investigation should be provided including evidence of active two-way communication with the network operator, the local authority and other relevant parties. This should include information on connection timescales and confirmation that the network has available capacity. See the guidance for full details on the information that should be provided.   </t>
  </si>
  <si>
    <t>https://www.london.gov.uk/what-we-do/environment/energy/london-heat-map</t>
  </si>
  <si>
    <t xml:space="preserve">The site should be provided with a single point of connection and a communal heating network where all buildings/uses on site will be connected. The heat loads that are connected to the site-wide heat network should be maximised. Relevant drawings/schematics demonstrating the above should be provided. </t>
  </si>
  <si>
    <t xml:space="preserve">The applicant should provide evidence confirming that the development is future proofed for connection to wider district networks now or in the future, where an immediate connection is not available. </t>
  </si>
  <si>
    <t>Where a DHN connection is not available, either now or in the future, applicants should follow the London Plan 2021 heating hierarchy to identify a suitable communal heating system for the site.</t>
  </si>
  <si>
    <t>The London Plan 2021 limits the role of CHP to low-emission CHP and only in instances where it can support the delivery of an area-wide heat network at large, strategic sites. Applicants proposing to use low-emission CHP will be asked to provide sufficient information to justify its use and strategic role while ensuring that the carbon and air quality impact is minimised.</t>
  </si>
  <si>
    <r>
      <rPr>
        <b/>
        <i/>
        <sz val="11"/>
        <color theme="1"/>
        <rFont val="Foundry Form Sans"/>
      </rPr>
      <t>Be Green</t>
    </r>
    <r>
      <rPr>
        <b/>
        <sz val="11"/>
        <color theme="1"/>
        <rFont val="Foundry Form Sans"/>
      </rPr>
      <t xml:space="preserve"> Renewable Energy</t>
    </r>
  </si>
  <si>
    <t xml:space="preserve">All major development proposals should maximise opportunities for renewable energy generation by producing, using and storing renewable energy on-site. This is regardless of whether the 35% on-site target has already been met through earlier stages of the energy hierarchy. </t>
  </si>
  <si>
    <t>Solar PV should be maximised. Applicants should submit the total PV system output (kWp) and a detailed roof plan showing that the proposed installation has been maximised for the available roof area and clearly outlining any constraints to further PV. The applicant is expected to situate PVs on green/brown roofs and explore integration with amenity areas.</t>
  </si>
  <si>
    <t>Should heat pumps be proposed, applicants will be expected to demonstrate a high specification of energy efficiency measures under be lean, a thorough performance analysis of the heat pump system and, where there are opportunities for DHN connection, that the system is compatible. The detail submitted on heat pumps should include: 
a. An estimate of the heating and/or cooling energy (MWh/annum) the heat pumps would provide to the development and the percentage of contribution to the site’s heat loads. The applicant will be required to demonstrate how the heat fraction from heat pump technologies will be maximised.
b. Details of how the Seasonal Coefficient of Performance (SCOP) and Seasonal Energy Efficiency ratio (SEER) has been calculated for the energy modelling. This should be based on a dynamic calculation of the system boundaries over the course of a year i.e. incorporating variations in source temperatures and the design sink temperatures (for space heat and hot water). 
c. The expected heat source temperature and the heat distribution system temperature with an explanation of how the difference will be minimised to ensure the system runs efficiently. The distribution loss factor should be calculated based on the above information and used for calculation purposes.</t>
  </si>
  <si>
    <t>Should an ambient loop heat network be proposed, the applicant will be required to engage with local DHN stakeholders and demonstrate that proposals will be compatible and commercially viable for future connection to district heating.</t>
  </si>
  <si>
    <t>Carbon Offsetting</t>
  </si>
  <si>
    <t xml:space="preserve">Applicants should maximise carbon emission reductions on-site. Where it is clearly demonstrated that no further carbon savings can be achieved, but the site falls short of the net-zero carbon reduction targets, applicants are required to make a cash-in-lieu contribution to the relevant borough's carbon offset fund using the GLA’s recommended carbon offset price (£95/tonne) or, where a local price has been set, the borough’s carbon offset price. </t>
  </si>
  <si>
    <t>Energy strategies should provide a calculation of the shortfall in carbon emissions and the offset payment that will be made to the borough.</t>
  </si>
  <si>
    <t>Whole Life-Cycle Carbon Assessment</t>
  </si>
  <si>
    <t xml:space="preserve">Applicants will be expected to calculate and reduce whole life-cycle carbon emissions to fully capture the development’s carbon footprint. Applicants should submit a whole life-cycle carbon assessment to the GLA at pre-application stage, as part of the Stage 1 application submission and post-construction, following the Whole Life-Cycle Carbon Assessment Guidance and using the GLA’s reporting template (https://www.london.gov.uk/what-we-do/planning/implementing-london-plan/london-plan-guidance/whole-life-cycle-carbon-assessments-guidance). Applicants will be conditioned to submit a post-construction assessment to report on the development’s actual WLC emissions. </t>
  </si>
  <si>
    <t>https://www.london.gov.uk/what-we-do/planning/implementing-london-plan/london-plan-guidance/whole-life-cycle-carbon-assessments-guidance</t>
  </si>
  <si>
    <r>
      <rPr>
        <b/>
        <i/>
        <sz val="11"/>
        <color theme="1"/>
        <rFont val="Foundry Form Sans"/>
      </rPr>
      <t>Be Seen</t>
    </r>
    <r>
      <rPr>
        <b/>
        <sz val="11"/>
        <color theme="1"/>
        <rFont val="Foundry Form Sans"/>
      </rPr>
      <t xml:space="preserve"> Energy Monitoring</t>
    </r>
  </si>
  <si>
    <t>Applicants will be expected to monitor their development’s energy performance and report on it through the GLA's online monitoring portal. Applicants should review the ‘Be Seen’ energy monitoring guidance to ensure that they are fully aware of the relevant requirements to comply with the ‘be seen’ policy (https://www.london.gov.uk/sites/default/files/be_seen_energy_monitoring_london_plan_guidance_2021.pdft). A commitment should be provided that the development will be designed to enable post construction monitoring and that the information set out in the ‘be seen’ guidance is submitted to the GLA’s portal at the appropriate reporting stages. This will be secured through suitable legal wording. 
The first submission of the planning stage data should be provided to the GLA through the 'Be Seen' planning stage webform (https://www.london.gov.uk/what-we-do/planning/implementing-london-plan/london-plan-guidance/be-seen-energy-monitoring-guidance/be-seen-planning-stage-webform) at the planning submission stage, alongside the energy statement. The 'Be Seen' reporting spreadsheet has been developed to enable development teams to capture all data offline before this is submitted via the webform. Should there be any issues with the webform, the reporting spreadsheet can also be submitted directly over email.</t>
  </si>
  <si>
    <t>https://www.london.gov.uk/what-we-do/planning/implementing-london-plan/london-plan-guidance/be-seen-energy-monitoring-guidance</t>
  </si>
  <si>
    <t>https://www.london.gov.uk/what-we-do/planning/implementing-london-plan/london-plan-guidance/be-seen-energy-monitoring-guidance/be-seen-planning-stage-webform</t>
  </si>
  <si>
    <t>Energy Use Intensity and Space Heating Demand Reporting</t>
  </si>
  <si>
    <t>Applicants should report the EUI and space heating demand of the development. Applicants are encouraged to improve performance where possible against the demand values reported in Table 4 of the Energy Assessment Guidance. Applicants can use the ‘be seen’ methodology or an alternative predictive energy modelling methodology. 
Reported values should exclude any renewable energy contribution.</t>
  </si>
  <si>
    <t>Compliance Schedule - To be completed by the GLA Energy Officer</t>
  </si>
  <si>
    <t>Policy</t>
  </si>
  <si>
    <t>Policy Sub-Area</t>
  </si>
  <si>
    <t>Required Data (In line with EAG)</t>
  </si>
  <si>
    <t>Status</t>
  </si>
  <si>
    <t>Policy Compliance</t>
  </si>
  <si>
    <t>GLA Comment Reference</t>
  </si>
  <si>
    <r>
      <rPr>
        <b/>
        <sz val="16"/>
        <color theme="1"/>
        <rFont val="Foundry Form Sans"/>
      </rPr>
      <t>SI 1 - Improving Air Quality</t>
    </r>
    <r>
      <rPr>
        <b/>
        <sz val="11"/>
        <color theme="1"/>
        <rFont val="Foundry Form Sans"/>
      </rPr>
      <t xml:space="preserve">
(relating only to air quality impacts of energy systems; separate air quality officer consultation required)</t>
    </r>
  </si>
  <si>
    <t>Measures/design features to reduce exposure to air pollution</t>
  </si>
  <si>
    <t>Measures to minimise NOx emissions from energy systems</t>
  </si>
  <si>
    <r>
      <rPr>
        <b/>
        <sz val="16"/>
        <color theme="1"/>
        <rFont val="Foundry Form Sans"/>
      </rPr>
      <t xml:space="preserve">SI 2 - Minimising Greenhouse Gas Emissions </t>
    </r>
    <r>
      <rPr>
        <b/>
        <sz val="11"/>
        <color theme="1"/>
        <rFont val="Foundry Form Sans"/>
      </rPr>
      <t xml:space="preserve">
(excluding SI-2-F- WLC; separate WLC consultation required)</t>
    </r>
  </si>
  <si>
    <t>Be Lean emissions reduction</t>
  </si>
  <si>
    <t>Details of energy efficiency measures</t>
  </si>
  <si>
    <t>Alignment with Cooling and Overheating</t>
  </si>
  <si>
    <t>Be Lean 10% and/or 15% reduction achieved</t>
  </si>
  <si>
    <t>EUI and space heating demands provided</t>
  </si>
  <si>
    <t>Be Clean</t>
  </si>
  <si>
    <t>SI 3 - Energy Infrastructure data provided (see below)</t>
  </si>
  <si>
    <t>Be Green
Renewable generation maximisation</t>
  </si>
  <si>
    <t xml:space="preserve">Roof Layout detailing maximised PV proposal </t>
  </si>
  <si>
    <t>PV array metrics provided</t>
  </si>
  <si>
    <t>Heat Pump arrangement confirmed</t>
  </si>
  <si>
    <t>Total carbon reduction on-site</t>
  </si>
  <si>
    <t>Confirmation of carbon emission factors used</t>
  </si>
  <si>
    <t>GLA carbon emission reporting spreadsheet v2.0</t>
  </si>
  <si>
    <t>Supporting Modelling Outputs (BRUKLs/DER Worksheets)</t>
  </si>
  <si>
    <t>On-site minimum met</t>
  </si>
  <si>
    <t>Carbon offset payment confirmed</t>
  </si>
  <si>
    <t>Draft S106 wording of carbon offset (from borough)</t>
  </si>
  <si>
    <t>Be Seen commitment provided</t>
  </si>
  <si>
    <t>Written confirmation/understanding of data requirements</t>
  </si>
  <si>
    <t>Confirmation of Planning Stage 1 submission</t>
  </si>
  <si>
    <t>SI 3 - Energy Infrastructure</t>
  </si>
  <si>
    <t xml:space="preserve">Aligned with heating hierarchy </t>
  </si>
  <si>
    <t>Applicant/Heat Network Stakeholder correspondence</t>
  </si>
  <si>
    <t>Heating system details provided</t>
  </si>
  <si>
    <t>Acceptable Design</t>
  </si>
  <si>
    <t>Futureproofed DHN connection drawings</t>
  </si>
  <si>
    <t>Site heat network drawings</t>
  </si>
  <si>
    <t>Details of management measures proposed</t>
  </si>
  <si>
    <t>SI 4 - Managing Heat Risk</t>
  </si>
  <si>
    <t>Aligned with cooling hierarchy</t>
  </si>
  <si>
    <t>Completed GHA overheating tool</t>
  </si>
  <si>
    <t>CIBSE dynamic overheating analysis</t>
  </si>
  <si>
    <t>Confirmation that cooling criteria have been met</t>
  </si>
  <si>
    <t>Application Metrics</t>
  </si>
  <si>
    <t>Outline Value (if applicable)</t>
  </si>
  <si>
    <t>Detailed Stage 1 Value</t>
  </si>
  <si>
    <t>Detailed Final Value</t>
  </si>
  <si>
    <t>Domestic carbon emissions</t>
  </si>
  <si>
    <t xml:space="preserve">Non-domestic carbon emissions </t>
  </si>
  <si>
    <t>Carbon offset payment amount</t>
  </si>
  <si>
    <t>kWp renewable generation capacity</t>
  </si>
  <si>
    <t xml:space="preserve">kWh annual renewable energy generation </t>
  </si>
  <si>
    <t>Sqm of proposed PV array</t>
  </si>
  <si>
    <t>Calculated SCOP of heat pumps</t>
  </si>
  <si>
    <t>Heat fraction provided by heat pumps</t>
  </si>
  <si>
    <t>Flow/Return temperatures proposed</t>
  </si>
  <si>
    <t>Distribution loss assumption</t>
  </si>
  <si>
    <t>Energy Use Intensity</t>
  </si>
  <si>
    <t>Space Heating Demand</t>
  </si>
  <si>
    <t>Whole Life Carbon Assessment</t>
  </si>
  <si>
    <t>Innovative Features</t>
  </si>
  <si>
    <r>
      <t xml:space="preserve">Detailed Comments - Applicant </t>
    </r>
    <r>
      <rPr>
        <b/>
        <u/>
        <sz val="18"/>
        <color theme="1"/>
        <rFont val="Foundry Form Sans"/>
      </rPr>
      <t>MUST</t>
    </r>
    <r>
      <rPr>
        <b/>
        <sz val="18"/>
        <color theme="1"/>
        <rFont val="Foundry Form Sans"/>
      </rPr>
      <t xml:space="preserve"> provide detailed responses to the below items</t>
    </r>
  </si>
  <si>
    <t xml:space="preserve">Comment No. </t>
  </si>
  <si>
    <t xml:space="preserve">GLA Stage I </t>
  </si>
  <si>
    <t>Applicant's Stage I response</t>
  </si>
  <si>
    <t>GLA Post Stage I response</t>
  </si>
  <si>
    <t>Applicant's Post Stage I response</t>
  </si>
  <si>
    <t xml:space="preserve">Date: </t>
  </si>
  <si>
    <t>Documents to be secured</t>
  </si>
  <si>
    <t>General compliance comments</t>
  </si>
  <si>
    <t xml:space="preserve">Be Lean </t>
  </si>
  <si>
    <t xml:space="preserve">
</t>
  </si>
  <si>
    <t>The applicant should consider and minimise the estimated energy costs to occupants and outline how they are committed to protecting the consumer from high prices. This should cover the parameters set out in the guidance and include a confirmation of the quality assurance mechanisms that will be considered as part of the strategy. See GLA Energy Assessment Guidance June 2022 paragraphs 7.16-7.19 for further details.</t>
  </si>
  <si>
    <t>Overheating</t>
  </si>
  <si>
    <t>Be Green</t>
  </si>
  <si>
    <t>Be Seen Energy Monitoring</t>
  </si>
  <si>
    <t xml:space="preserve">Other points </t>
  </si>
  <si>
    <t xml:space="preserve">The applicant should complete and submit the Good Homes Alliance Early Stage Overheating Risk Tool. </t>
  </si>
  <si>
    <t xml:space="preserve">Move resolved comments under this section </t>
  </si>
  <si>
    <t>Received; SAP 10.2 proposed and nothing further required</t>
  </si>
  <si>
    <t>Received; SAP 10 proposed and nothing further required</t>
  </si>
  <si>
    <t>Received; SAP 2012 proposed and nothing further required</t>
  </si>
  <si>
    <t>Received; SAP 10.2 proposed but items still outstanding</t>
  </si>
  <si>
    <t>Received; SAP 10 proposed but items still outstanding</t>
  </si>
  <si>
    <t>Received; SAP 2012 proposed but items still outstanding</t>
  </si>
  <si>
    <t>Not yet received - applicant to submit and provide reference ---&gt;</t>
  </si>
  <si>
    <t>N/A</t>
  </si>
  <si>
    <t>Unhide Column F-I if Hybrid Application</t>
  </si>
  <si>
    <r>
      <t xml:space="preserve">Domestic </t>
    </r>
    <r>
      <rPr>
        <b/>
        <sz val="16"/>
        <color rgb="FFFF0000"/>
        <rFont val="Foundry Form Sans"/>
      </rPr>
      <t>(outline/detailed)</t>
    </r>
  </si>
  <si>
    <r>
      <t>Total residual regulated CO</t>
    </r>
    <r>
      <rPr>
        <b/>
        <vertAlign val="subscript"/>
        <sz val="11"/>
        <color theme="1"/>
        <rFont val="Foundry Form Sans"/>
      </rPr>
      <t>2</t>
    </r>
    <r>
      <rPr>
        <b/>
        <sz val="11"/>
        <color theme="1"/>
        <rFont val="Foundry Form Sans"/>
      </rPr>
      <t xml:space="preserve"> emissions</t>
    </r>
  </si>
  <si>
    <r>
      <t>Regulated CO</t>
    </r>
    <r>
      <rPr>
        <b/>
        <vertAlign val="subscript"/>
        <sz val="11"/>
        <color theme="1"/>
        <rFont val="Foundry Form Sans"/>
      </rPr>
      <t>2</t>
    </r>
    <r>
      <rPr>
        <b/>
        <sz val="11"/>
        <color theme="1"/>
        <rFont val="Foundry Form Sans"/>
      </rPr>
      <t xml:space="preserve"> emissions reductions</t>
    </r>
  </si>
  <si>
    <t>(tonnes per annum)</t>
  </si>
  <si>
    <t>(per cent)</t>
  </si>
  <si>
    <t xml:space="preserve">Baseline i.e. 2021 Building Regulations </t>
  </si>
  <si>
    <t xml:space="preserve">Baseline i.e. 2013 Building Regulations </t>
  </si>
  <si>
    <t>Energy Efficiency</t>
  </si>
  <si>
    <t>CHP</t>
  </si>
  <si>
    <t>Renewable energy</t>
  </si>
  <si>
    <t>Total</t>
  </si>
  <si>
    <r>
      <t xml:space="preserve">Non-domestic </t>
    </r>
    <r>
      <rPr>
        <b/>
        <sz val="16"/>
        <color rgb="FFFF0000"/>
        <rFont val="Foundry Form Sans"/>
      </rPr>
      <t>(outline/detailed)</t>
    </r>
  </si>
  <si>
    <r>
      <t xml:space="preserve">Carbon offsetting </t>
    </r>
    <r>
      <rPr>
        <b/>
        <sz val="16"/>
        <color rgb="FFFF0000"/>
        <rFont val="Foundry Form Sans"/>
      </rPr>
      <t xml:space="preserve">(outline/detailed) </t>
    </r>
  </si>
  <si>
    <t>Shortfall 
(tonnes per annum)</t>
  </si>
  <si>
    <t>Shortfall 
(£)</t>
  </si>
  <si>
    <t xml:space="preserve">Domestic </t>
  </si>
  <si>
    <t>Non-domestic</t>
  </si>
  <si>
    <t xml:space="preserve">Total </t>
  </si>
  <si>
    <t>TBC</t>
  </si>
  <si>
    <t>Received and Under Separate Consultation</t>
  </si>
  <si>
    <t>Site Wide</t>
  </si>
  <si>
    <r>
      <rPr>
        <sz val="11"/>
        <rFont val="Foundry Form Sans"/>
      </rPr>
      <t>The energy strategy could be compliant with the London Plan 2021 policies however, the applicant is required to submit the additional information to demonstrate policy compliance which has been requested below.</t>
    </r>
    <r>
      <rPr>
        <sz val="11"/>
        <color rgb="FFFF0000"/>
        <rFont val="Foundry Form Sans"/>
      </rPr>
      <t xml:space="preserve">
</t>
    </r>
    <r>
      <rPr>
        <sz val="11"/>
        <color theme="4"/>
        <rFont val="Foundry Form Sans"/>
      </rPr>
      <t xml:space="preserve">
</t>
    </r>
    <r>
      <rPr>
        <sz val="11"/>
        <rFont val="Foundry Form Sans"/>
      </rPr>
      <t xml:space="preserve">The applicant's response to GLA's energy comments should be provided directly within this Energy Memo. Any wider supporting material submitted should be referenced within the applicant's memo response. </t>
    </r>
  </si>
  <si>
    <t xml:space="preserve">The applicant should submit the GLA’s Carbon Emission Reporting spreadsheet in excel format. The applicant should ensure that all tabs are completed as per methodology on Introduction tab. [The link to the spreadsheet can be found here: https://www.london.gov.uk/programmes-strategies/planning/planning-applications-and-decisions/pre-planning-application-meeting-service/energy-planning-guidance] </t>
  </si>
  <si>
    <t>Compliant</t>
  </si>
  <si>
    <t>Potential Compliance-Pending Information</t>
  </si>
  <si>
    <t>Received but items still outstanding</t>
  </si>
  <si>
    <t xml:space="preserve">The applicant should undertake a Dynamic Overheating Analysis to assess the overheating risk. This should follow the CIBSE TM59 methodology for the London Design Summer Year 1 (DSY1) weather file: 2020s, High emission, 50% percentile scenario. The applicant should also investigate the risk of overheating using the DSY 2 &amp; 3 weather files. </t>
  </si>
  <si>
    <r>
      <rPr>
        <sz val="11"/>
        <rFont val="Foundry Form Sans"/>
      </rPr>
      <t>The area weighted average (MJ/m2) and total (MJ/year) cooling demand for the actual and notional building should be provided and the applicant should demonstrate that the actual building’s cooling demand is lower than the notional.</t>
    </r>
    <r>
      <rPr>
        <sz val="11"/>
        <color theme="1"/>
        <rFont val="Foundry Form Sans"/>
      </rPr>
      <t xml:space="preserve">
A Dynamic Overheating Analysis to assess the overheating risk on any naturally ventilated spaces should be carried out. This should follow the CIBSE TM52 methodology for the London Design Summer Year 1 (DSY1) weather file: 2020s, High emission, 50% percentile scenario. The applicant should also investigate the risk of overheating using the DSY 2 &amp; 3 weather files. </t>
    </r>
  </si>
  <si>
    <t>The applicant has carried out an investigation and there are no existing or planned district heating networks within the vicinity of the proposed development. They should contact relevant stakeholders including the borough energy officer, local heat network operators and nearby developers and ask whether they know of any local heat network connection opportunities. Evidence of the correspondence should be submitted.</t>
  </si>
  <si>
    <t xml:space="preserve">The applicant is proposing to install 106.3 kWp of PV.
A detailed roof layout should be provided demonstrating that the roof’s potential for a PV installation has been maximised and clearly outlining any constraints to the provision of further PV, such as plant space or solar insolation levels. The applicant is expected to situate PV on any green/brown roof areas using biosolar arrangement and should indicate how PV can be integrated with any amenity areas. 
The on-site savings from renewable energy technologies should be maximised regardless of the London Plan targets having been met.
The applicant should provide the capacity (kWp), total net area (m2) and annual output (kWh) of the proposed PV array.
 </t>
  </si>
  <si>
    <t xml:space="preserve">The applicant has submitted a WLC assessment which will be reviewed separately; comments will be provided. The WLC assessment should be presented separately in excel using the GLA's WLC assessment template and should follow the GLA WLC guidance. The template and guidance are available here: https://www.london.gov.uk/what-we-do/planning/implementing-london-plan/london-plan-guidance/whole-life-cycle-carbon-assessments-guidance. Applicants will also be conditioned to submit a post-construction assessment to report on the development’s actual WLC emissions. </t>
  </si>
  <si>
    <r>
      <t xml:space="preserve">A commitment should be provided that the development will be designed to enable post construction monitoring and that the information set out in the ‘Be Seen’ guidance is submitted to the GLA’s portal at the appropriate reporting stages. This will be secured through </t>
    </r>
    <r>
      <rPr>
        <b/>
        <u/>
        <sz val="11"/>
        <rFont val="Foundry Form Sans"/>
      </rPr>
      <t>suitable legal wording.</t>
    </r>
    <r>
      <rPr>
        <sz val="11"/>
        <rFont val="Foundry Form Sans"/>
      </rPr>
      <t xml:space="preserve">
The 'Be Seen' reporting spreadsheet has been developed to enable development teams to capture all data offline before this is submitted via the webform. Once the planning stage CO2 emissions have been agreed with GLA, the applicant should confirm that the planning stage data has been submitted to GLA.</t>
    </r>
  </si>
  <si>
    <r>
      <t xml:space="preserve">The applicant should confirm the carbon shortfall in tonnes CO2 and the associated carbon offset payment that will be made to the borough. This should be calculated based on a net-zero carbon target for domestic and non-domestic proposals using the GLA’s recommended carbon offset price (£95/tonne) or, where a local price has been set, the borough’s carbon offset price. The </t>
    </r>
    <r>
      <rPr>
        <b/>
        <u/>
        <sz val="11"/>
        <rFont val="Foundry Form Sans"/>
      </rPr>
      <t>draft s106 agreement</t>
    </r>
    <r>
      <rPr>
        <sz val="11"/>
        <rFont val="Foundry Form Sans"/>
      </rPr>
      <t xml:space="preserve"> should be submitted when available to evidence the carbon offset agreement with the borough.</t>
    </r>
  </si>
  <si>
    <t>The applicant should provide the relevant modelling output sheets (i.e. TER, DER, BRUKL) for the baseline, be lean, be clean and be green stages of the energy hierarchy.</t>
  </si>
  <si>
    <t xml:space="preserve">EUI and space heating demands have been provided for the residential areas but not non-domestic. The applicant will need to re-submit the co-living space as this is considered non-domestic The applicant should detail the methodology used for these calculations. 
The applicant should report the EUI and space heating demand against the reference values in Table 4 of GLA guidance. The applicant should provide commentary if the expected performance differs from the reference values. </t>
  </si>
  <si>
    <r>
      <t xml:space="preserve">The applicant should detail the type of system they are proposing. They should propose a site-wide or communal heat network supplied by a centralised energy centre. It should be confirmed that all apartments and non-domestic building uses will be connected to the heat network. (if applicable)They should maximise the heat loads that are connected to the site-wide heat network and any divergences from policy should be robustly justified.
A drawing/schematic showing the route of the heat network/networks linking all buildings/uses on the site has been/should be provided alongside a drawing indicating the floor area, internal layout and location of the energy centre/centres. 
The applicant should provide a commitment that the development is designed to allow future connection to a district heating network. This should include a single point of connection to the district heating network. Drawings should be provided demonstrating space for heat exchangers in the energy centre/centres, and a safe-guarded pipe route to the site boundary, and sufficient space in cross section for primary district heating pipes where proposed routes are through utility corridors. This requirement is to be secured through a </t>
    </r>
    <r>
      <rPr>
        <b/>
        <u/>
        <sz val="11"/>
        <rFont val="Foundry Form Sans"/>
      </rPr>
      <t>suitable condition or legal wording.</t>
    </r>
  </si>
  <si>
    <r>
      <t xml:space="preserve">Carbon offsetting </t>
    </r>
    <r>
      <rPr>
        <b/>
        <sz val="16"/>
        <color rgb="FFFF0000"/>
        <rFont val="Foundry Form Sans"/>
      </rPr>
      <t xml:space="preserve">(detailed) - TBC </t>
    </r>
  </si>
  <si>
    <t>There should be no domestic element to this scheme. Co living is considered as non-domestic and therefore should be modelled in SBEM and not SAP. The applicant will need to re-do this modelling within the correct software and update the findings under the non-domestic savings alongside the hotel, amenity areas and retail.</t>
  </si>
  <si>
    <r>
      <t>Based on the information provided, the non-domestic element of the proposed development  is estimated to achieve a reduction of -184.3 tonnes per annum (-78%) in regulated CO</t>
    </r>
    <r>
      <rPr>
        <sz val="8"/>
        <rFont val="Foundry Form Sans"/>
      </rPr>
      <t>2</t>
    </r>
    <r>
      <rPr>
        <sz val="11"/>
        <rFont val="Foundry Form Sans"/>
      </rPr>
      <t xml:space="preserve"> emissions compared to a 2021 Building Regulations compliant development. 
Secondly, the be lean saving appears to be showing a -78% saving. This cannot be correct. The applicant must have miscalculated this.
Furthermore, the applicant should show the heat pump and PV saving under the be green scenario not be clean. The be clean is reserved for district heating. The be clean for this submission will be exactly the same as the be lean.
As per GLA guidance section 7.9, the applicant should use a heat pump with an efficiency of 2.64 for space heating and 2.86 for hot water for the be lean scenario in all non-domestic spaces. The applicant should read this guidance to understand it properly.
The applicant should note that the London Plan includes a target of a minimum 15% improvement on 2021 Building Regulations from energy efficiency which applicants should target. The applicant should therefore consider modelling additional energy efficiency measures to meet the EE target. 
</t>
    </r>
  </si>
  <si>
    <t>Heat pumps are being proposed in the form of a (centralised) ASHP system. Further information on the heat pumps should be provided including: 
a. An estimate of the heating and/or cooling energy (MWh/annum) the heat pumps would provide to the development and the percentage of contribution to the site’s heat loads. They should demonstrate how the heat fraction from heat pump technologies has been maximised.
b. Details of the Seasonal Coefficient of Performance (SCOP) and/or Seasonal Energy Efficiency ratio (SEER) and how these have been calculated for the specific proposed system's operation. This should incorporate the expected heat source and heat distribution temperatures (for space heat and hot water)and the distribution loss factor, which should be calculated based on the above information and used for calculation purposes. 
This information is even more prevalent given the extremely high COPS and SEERS which have been modelled. These are considered unacceptable by the GLA and should be revised before the next submission.</t>
  </si>
  <si>
    <t>148-154 High Street Uxbridge</t>
  </si>
  <si>
    <t>2024/0265</t>
  </si>
  <si>
    <t>Valeria Cabrera</t>
  </si>
  <si>
    <t>Hillingdon</t>
  </si>
  <si>
    <t>Detailed</t>
  </si>
  <si>
    <t>Ridge and Partners</t>
  </si>
  <si>
    <t>DNA Uxbridge Ltd.</t>
  </si>
  <si>
    <t>Energy Strategy Report</t>
  </si>
  <si>
    <t>Hotel (C1)</t>
  </si>
  <si>
    <t>Residential co-living accom (Sui Generis)</t>
  </si>
  <si>
    <t>commercial floorspace €</t>
  </si>
  <si>
    <t>The applicant appears to have completely miscalculated the carbon savings. They should re-visit the GLA policy guidance provided online to understand how the energy statement should be carried out. The submission is unacceptable in this state.
Firstly, the co-living block is considered by the GLA to be a non-domestic space so should be modelled in SBEM. 
Secondly, the be lean saving appears to be showing a -78% saving. This cannot be correct. 
Furthermore, the applicant should show the heat pump and PV saving under the be green scenario not be clean. The be clean is reserved for district heating. The be clean for this submission will be exactly the same as the be lean.
As per GLA guidance section 7.9, the applicant should use a heat pump with an efficiency of 2.64 for space heating and 2.86 for hot water for the be lean scenario in all non-domestic spaces. The applicant should read this guidance to understand it properly.
The applicant should update their tables in the report to show the actual carbon emissions rather than just savings. 
The applicant should also provide the floor areas and use classes of all areas to make sure that all space is accounted for on the carbon reporting spreadsheet.</t>
  </si>
  <si>
    <r>
      <t xml:space="preserve">Hotel, CoLiving Block, Retail and Amenity spaces  - Non-domestic </t>
    </r>
    <r>
      <rPr>
        <b/>
        <sz val="16"/>
        <color rgb="FFFF0000"/>
        <rFont val="Foundry Form Sans"/>
      </rPr>
      <t>(detailed)</t>
    </r>
  </si>
  <si>
    <r>
      <t xml:space="preserve">Domestic </t>
    </r>
    <r>
      <rPr>
        <b/>
        <sz val="16"/>
        <color rgb="FFFF0000"/>
        <rFont val="Foundry Form Sans"/>
      </rPr>
      <t>(detailed)</t>
    </r>
    <r>
      <rPr>
        <b/>
        <sz val="16"/>
        <color theme="1"/>
        <rFont val="Foundry Form Sans"/>
      </rPr>
      <t xml:space="preserve"> - No domestic spaces assessed</t>
    </r>
  </si>
  <si>
    <t>Date: 01/11/2024</t>
  </si>
  <si>
    <t>Please refer to the WLC Assessment provided for the Proposed Development for further information, in addition to GLA's WLC assessment template also completed for the scheme.</t>
  </si>
  <si>
    <t>Please refer to the GLA's Carbon Emission Reporting spreadsheet.</t>
  </si>
  <si>
    <t>Co-Living assessed as non-domestic and modelled in SBEM.</t>
  </si>
  <si>
    <t>All scenarios (Be lean, clean, and green) have been re-calculated to provide a reasonable result. Additionally, the heat pump assessment and the PV assessment have been included under the Be Green scenario, while the Be Clean has been assessed exactly as the Be Lean. 
Results can be found withing the Energy Strategy Report and the CO2 Performance sheet of this document</t>
  </si>
  <si>
    <t>We have re-calculated the amount of PV that we are intending to install. Roof layouts showing that the PV installation has been maximised and further PV details (capacity, total net area, annual output) can be found on the Energy Strategy Report as well as for the Operational Energy Report.</t>
  </si>
  <si>
    <t xml:space="preserve">Find the details/evidence on the Energy Strategy Report and the Operational Energy Report. 
Evidence of SCOP and SEER can be found as part of the Technical Specifications attached to the submission. </t>
  </si>
  <si>
    <t>Using the GLA's recommended carbon offset price. The carbon short fall in tonnes of CO2 and the associated carbon offset payment has been detailed on the Energy Strategy Report</t>
  </si>
  <si>
    <t>Please refer to the BRUKLs attached on the submission.</t>
  </si>
  <si>
    <t>Completed</t>
  </si>
  <si>
    <t>The Dynamic Overheating Analysis has been carried on. It followed the CIBSE TM59 methodology for London DSY1 weather file as well as for the future weather files, London DSY2 and 3 2020s, High Emissions, 50th percentile. Please refer to the TM59 Overheating Report.</t>
  </si>
  <si>
    <t>The Dynamic Overheating Analysis has been carried on. It followed the CIBSE TM52 methodology for London DSY1 weather file as well as for the future weather files, London DSY2 and 3 2020s, High Emissions, 50th percentile. Please refer to the TM52 Report.
The area weighted average and total cooling demand for the actual and notional building was assessed and it is provided on the TM52 Report as well as for the Energy Strategy Report.</t>
  </si>
  <si>
    <t xml:space="preserve">The investigation has been carried on and there are no existing/planned district heating network nearby of the proposed development. Please refer to the Energy Strategy Report to see more details of this as well as for the evidence of contacting the relevant stakeholders. </t>
  </si>
  <si>
    <t>Please refer to the Be Seen reporting spreadsheet submitted. Suitable legal wording commenting that the development will be designed to enable post construction monitoring has been included as part of the energy Strategy Report.</t>
  </si>
  <si>
    <t>EUI and space heating demand have been re-calculated for the non-domestic spaces only, the methodology has been detailed on the calculations. Please refer to the Energy Strategy Report and the Operational Energy Report.</t>
  </si>
  <si>
    <t xml:space="preserve">Please refer to the Energy Strategy Report as well as the CO2 performance sheet on this document.
The Co-Living has been assessed as a non-domestic space and has been modelled in SBEM.
All scenarios (Be lean, clean, and green) have been re-calculated. Additionally, the heat pump assessment and the PV assessment have been included under the Be Green scenario, while the Be Clean has been assessed exactly as the Be Lean. 
All tables containing the results have been updated to show both, the actual carbon emissions and the savings. 
Floor areas and use classes of all areas have been included. </t>
  </si>
  <si>
    <t>The estimated energy costs to occupants and how they are committed to protect the consumer from high prices has been included as part of the Energy Strategy Report.</t>
  </si>
  <si>
    <t>This has been included as part of the Energy Strategy Report. A drawing/schematic of the route of the heat network has been provided.</t>
  </si>
  <si>
    <t>See attached completed Good Homes Alliance Early Stage Overheating Risk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</si>
</sst>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43" formatCode="_-* #,##0.00_-;\-* #,##0.00_-;_-* &quot;-&quot;??_-;_-@_-"/>
    <numFmt numFmtId="164" formatCode="&quot;£&quot;#,##0"/>
    <numFmt numFmtId="165" formatCode="_-* #,##0.0_-;\-* #,##0.0_-;_-* &quot;-&quot;??_-;_-@_-"/>
    <numFmt numFmtId="166" formatCode="#,##0.0_ ;\-#,##0.0\ "/>
    <numFmt numFmtId="167" formatCode="0.0"/>
  </numFmts>
  <fonts count="37">
    <font>
      <sz val="11"/>
      <color theme="1"/>
      <name val="Calibri"/>
      <family val="2"/>
      <scheme val="minor"/>
    </font>
    <font>
      <sz val="12"/>
      <color theme="1"/>
      <name val="Foundry Form Sans"/>
    </font>
    <font>
      <sz val="11"/>
      <color theme="1"/>
      <name val="Foundry Form Sans"/>
    </font>
    <font>
      <b/>
      <sz val="11"/>
      <color theme="1"/>
      <name val="Foundry Form Sans"/>
    </font>
    <font>
      <b/>
      <sz val="22"/>
      <color theme="1"/>
      <name val="Foundry Form Sans"/>
    </font>
    <font>
      <b/>
      <sz val="16"/>
      <color theme="1"/>
      <name val="Foundry Form Sans"/>
    </font>
    <font>
      <b/>
      <u/>
      <sz val="22"/>
      <color theme="1"/>
      <name val="Foundry Form Sans"/>
    </font>
    <font>
      <sz val="11"/>
      <color rgb="FFFF0000"/>
      <name val="Foundry Form Sans"/>
    </font>
    <font>
      <b/>
      <sz val="12"/>
      <color theme="1"/>
      <name val="Foundry Form Sans"/>
    </font>
    <font>
      <b/>
      <sz val="10"/>
      <name val="Foundry Form Sans"/>
    </font>
    <font>
      <b/>
      <vertAlign val="subscript"/>
      <sz val="11"/>
      <color theme="1"/>
      <name val="Foundry Form Sans"/>
    </font>
    <font>
      <sz val="11"/>
      <name val="Foundry Form Sans"/>
    </font>
    <font>
      <b/>
      <sz val="11"/>
      <name val="Foundry Form Sans"/>
    </font>
    <font>
      <sz val="11"/>
      <color theme="1"/>
      <name val="Calibri"/>
      <family val="2"/>
      <scheme val="minor"/>
    </font>
    <font>
      <b/>
      <i/>
      <sz val="11"/>
      <color theme="1"/>
      <name val="Foundry Form Sans"/>
    </font>
    <font>
      <vertAlign val="superscript"/>
      <sz val="11"/>
      <color theme="1"/>
      <name val="Foundry Form Sans"/>
    </font>
    <font>
      <b/>
      <sz val="11"/>
      <color theme="1"/>
      <name val="Calibri"/>
      <family val="2"/>
      <scheme val="minor"/>
    </font>
    <font>
      <sz val="11"/>
      <color theme="4"/>
      <name val="Foundry Form Sans"/>
    </font>
    <font>
      <b/>
      <sz val="11"/>
      <name val="Calibri"/>
      <family val="2"/>
      <scheme val="minor"/>
    </font>
    <font>
      <b/>
      <sz val="18"/>
      <color theme="1"/>
      <name val="Foundry Form Sans"/>
    </font>
    <font>
      <b/>
      <u/>
      <sz val="18"/>
      <color theme="1"/>
      <name val="Foundry Form Sans"/>
    </font>
    <font>
      <sz val="11"/>
      <color theme="0" tint="-0.14999847407452621"/>
      <name val="Foundry Form Sans"/>
    </font>
    <font>
      <b/>
      <sz val="11"/>
      <color theme="0"/>
      <name val="Calibri"/>
      <family val="2"/>
      <scheme val="minor"/>
    </font>
    <font>
      <b/>
      <sz val="11"/>
      <color theme="0"/>
      <name val="Foundry Form Sans"/>
    </font>
    <font>
      <sz val="11"/>
      <color theme="0"/>
      <name val="Calibri"/>
      <family val="2"/>
      <scheme val="minor"/>
    </font>
    <font>
      <sz val="11"/>
      <color theme="0"/>
      <name val="Foundry Form Sans"/>
    </font>
    <font>
      <u/>
      <sz val="11"/>
      <color theme="10"/>
      <name val="Calibri"/>
      <family val="2"/>
      <scheme val="minor"/>
    </font>
    <font>
      <b/>
      <i/>
      <sz val="11"/>
      <name val="Foundry Form Sans"/>
    </font>
    <font>
      <u/>
      <sz val="11"/>
      <name val="Foundry Form Sans"/>
    </font>
    <font>
      <b/>
      <sz val="16"/>
      <color rgb="FFFF0000"/>
      <name val="Foundry Form Sans"/>
    </font>
    <font>
      <i/>
      <sz val="9"/>
      <color theme="1"/>
      <name val="Foundry Form Sans"/>
    </font>
    <font>
      <i/>
      <sz val="8"/>
      <color theme="1"/>
      <name val="Foundry Form Sans"/>
    </font>
    <font>
      <sz val="11"/>
      <color rgb="FF000000"/>
      <name val="Foundry Form Sans"/>
    </font>
    <font>
      <sz val="11"/>
      <color rgb="FF00B050"/>
      <name val="Foundry Form Sans"/>
    </font>
    <font>
      <sz val="11"/>
      <color rgb="FF00B050"/>
      <name val="Calibri"/>
      <family val="2"/>
      <scheme val="minor"/>
    </font>
    <font>
      <b/>
      <u/>
      <sz val="11"/>
      <name val="Foundry Form Sans"/>
    </font>
    <font>
      <sz val="8"/>
      <name val="Foundry Form Sans"/>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4"/>
        <bgColor indexed="64"/>
      </patternFill>
    </fill>
  </fills>
  <borders count="5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s>
  <cellStyleXfs count="5">
    <xf numFmtId="0" fontId="0" fillId="0" borderId="0"/>
    <xf numFmtId="9" fontId="13" fillId="0" borderId="0" applyFont="0" applyFill="0" applyBorder="0" applyAlignment="0" applyProtection="0"/>
    <xf numFmtId="0" fontId="13" fillId="4" borderId="14" applyNumberFormat="0" applyFont="0" applyAlignment="0" applyProtection="0"/>
    <xf numFmtId="0" fontId="26" fillId="0" borderId="0" applyNumberFormat="0" applyFill="0" applyBorder="0" applyAlignment="0" applyProtection="0"/>
    <xf numFmtId="43" fontId="13" fillId="0" borderId="0" applyFont="0" applyFill="0" applyBorder="0" applyAlignment="0" applyProtection="0"/>
  </cellStyleXfs>
  <cellXfs count="21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0" borderId="0" xfId="0" applyFont="1"/>
    <xf numFmtId="0" fontId="2" fillId="2" borderId="0" xfId="0" applyFont="1" applyFill="1"/>
    <xf numFmtId="0" fontId="4" fillId="2" borderId="0" xfId="0" applyFont="1" applyFill="1"/>
    <xf numFmtId="0" fontId="3" fillId="2" borderId="0" xfId="0" applyFont="1" applyFill="1"/>
    <xf numFmtId="0" fontId="2" fillId="2" borderId="0" xfId="0" applyFont="1" applyFill="1" applyAlignment="1">
      <alignment horizontal="left" wrapText="1"/>
    </xf>
    <xf numFmtId="0" fontId="5" fillId="2" borderId="0" xfId="0" applyFont="1" applyFill="1"/>
    <xf numFmtId="0" fontId="3" fillId="2" borderId="0" xfId="0" applyFont="1" applyFill="1" applyAlignment="1">
      <alignment horizontal="center"/>
    </xf>
    <xf numFmtId="0" fontId="6" fillId="2" borderId="0" xfId="0" applyFont="1" applyFill="1"/>
    <xf numFmtId="0" fontId="2" fillId="0" borderId="0" xfId="0" applyFont="1" applyAlignment="1">
      <alignment horizontal="center" vertical="center"/>
    </xf>
    <xf numFmtId="0" fontId="0" fillId="2" borderId="0" xfId="0" applyFill="1"/>
    <xf numFmtId="0" fontId="1" fillId="2" borderId="2" xfId="0" applyFont="1" applyFill="1" applyBorder="1" applyAlignment="1">
      <alignment vertical="center" wrapText="1"/>
    </xf>
    <xf numFmtId="0" fontId="1" fillId="2" borderId="2"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8" fillId="2" borderId="0" xfId="0" applyFont="1" applyFill="1" applyAlignment="1">
      <alignment vertical="center" wrapText="1"/>
    </xf>
    <xf numFmtId="0" fontId="9" fillId="2" borderId="0" xfId="0" applyFont="1" applyFill="1" applyAlignment="1">
      <alignment horizontal="center" vertical="center" wrapText="1"/>
    </xf>
    <xf numFmtId="0" fontId="2" fillId="2" borderId="0" xfId="0" applyFont="1" applyFill="1" applyAlignment="1">
      <alignment horizontal="right" vertical="center" wrapText="1"/>
    </xf>
    <xf numFmtId="0" fontId="2" fillId="0" borderId="0" xfId="0" applyFont="1" applyAlignment="1">
      <alignment horizontal="left" vertical="center" wrapText="1"/>
    </xf>
    <xf numFmtId="0" fontId="7" fillId="0" borderId="0" xfId="0" applyFont="1" applyAlignment="1">
      <alignment horizontal="left" vertical="center" wrapText="1"/>
    </xf>
    <xf numFmtId="0" fontId="8" fillId="2" borderId="2" xfId="0" applyFont="1" applyFill="1" applyBorder="1" applyAlignment="1">
      <alignment horizontal="center" vertical="center" wrapText="1"/>
    </xf>
    <xf numFmtId="0" fontId="2" fillId="2" borderId="5" xfId="0" applyFont="1" applyFill="1" applyBorder="1"/>
    <xf numFmtId="0" fontId="0" fillId="2" borderId="5" xfId="0" applyFill="1" applyBorder="1"/>
    <xf numFmtId="0" fontId="2" fillId="2" borderId="0" xfId="0" applyFont="1" applyFill="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2" fillId="0" borderId="6" xfId="0" applyFont="1" applyBorder="1" applyAlignment="1">
      <alignment horizontal="left" vertical="center" wrapText="1"/>
    </xf>
    <xf numFmtId="0" fontId="0" fillId="0" borderId="6" xfId="0" applyBorder="1" applyAlignment="1">
      <alignment horizontal="center" vertical="center"/>
    </xf>
    <xf numFmtId="0" fontId="0" fillId="0" borderId="6" xfId="0" applyBorder="1"/>
    <xf numFmtId="0" fontId="2"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12" fillId="2" borderId="2" xfId="0" applyFont="1" applyFill="1" applyBorder="1" applyAlignment="1">
      <alignment horizontal="center" vertical="center" wrapText="1"/>
    </xf>
    <xf numFmtId="0" fontId="2" fillId="2" borderId="2" xfId="0" applyFont="1" applyFill="1" applyBorder="1"/>
    <xf numFmtId="0" fontId="3" fillId="3" borderId="6" xfId="0" applyFont="1" applyFill="1" applyBorder="1" applyAlignment="1">
      <alignment horizontal="left" vertical="center"/>
    </xf>
    <xf numFmtId="0" fontId="2" fillId="3" borderId="6" xfId="0" applyFont="1" applyFill="1" applyBorder="1" applyAlignment="1">
      <alignment horizontal="left" vertical="center" wrapText="1"/>
    </xf>
    <xf numFmtId="0" fontId="0" fillId="3" borderId="6" xfId="0" applyFill="1" applyBorder="1" applyAlignment="1">
      <alignment horizontal="center" vertical="center"/>
    </xf>
    <xf numFmtId="0" fontId="0" fillId="3" borderId="6" xfId="0" applyFill="1" applyBorder="1"/>
    <xf numFmtId="9" fontId="2" fillId="2" borderId="2" xfId="1" applyFont="1" applyFill="1" applyBorder="1" applyAlignment="1">
      <alignment horizontal="right" vertical="center" wrapText="1"/>
    </xf>
    <xf numFmtId="14" fontId="2" fillId="2" borderId="1" xfId="0" applyNumberFormat="1" applyFont="1" applyFill="1" applyBorder="1" applyAlignment="1">
      <alignment horizontal="right" vertical="center"/>
    </xf>
    <xf numFmtId="0" fontId="2" fillId="2" borderId="1" xfId="0" applyFont="1" applyFill="1" applyBorder="1" applyAlignment="1">
      <alignment horizontal="right" vertical="center"/>
    </xf>
    <xf numFmtId="0" fontId="2" fillId="2" borderId="5" xfId="0" applyFont="1" applyFill="1" applyBorder="1" applyAlignment="1">
      <alignment wrapText="1"/>
    </xf>
    <xf numFmtId="0" fontId="2" fillId="2" borderId="6" xfId="0" applyFont="1" applyFill="1" applyBorder="1" applyAlignment="1">
      <alignment horizontal="center" vertical="center"/>
    </xf>
    <xf numFmtId="0" fontId="2" fillId="2" borderId="6" xfId="0" applyFont="1" applyFill="1" applyBorder="1" applyAlignment="1">
      <alignment horizontal="left" vertical="center" wrapText="1"/>
    </xf>
    <xf numFmtId="0" fontId="2" fillId="2" borderId="0" xfId="0" applyFont="1" applyFill="1" applyAlignment="1">
      <alignment wrapText="1"/>
    </xf>
    <xf numFmtId="0" fontId="3" fillId="3" borderId="6" xfId="0" quotePrefix="1" applyFont="1" applyFill="1" applyBorder="1" applyAlignment="1">
      <alignment horizontal="left" vertical="center"/>
    </xf>
    <xf numFmtId="0" fontId="3" fillId="0" borderId="0" xfId="0" applyFont="1" applyAlignment="1">
      <alignment horizontal="left" vertical="center"/>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3" fillId="0" borderId="0" xfId="0" applyFont="1" applyAlignment="1">
      <alignment horizontal="left" vertical="center" wrapText="1"/>
    </xf>
    <xf numFmtId="0" fontId="0" fillId="0" borderId="6" xfId="0" applyBorder="1" applyAlignment="1">
      <alignment horizontal="center" vertical="center" wrapText="1"/>
    </xf>
    <xf numFmtId="0" fontId="0" fillId="0" borderId="0" xfId="0" applyAlignment="1">
      <alignment wrapText="1"/>
    </xf>
    <xf numFmtId="0" fontId="0" fillId="3" borderId="6" xfId="0" applyFill="1" applyBorder="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0" fillId="0" borderId="0" xfId="0" applyAlignment="1">
      <alignment vertical="center" wrapText="1"/>
    </xf>
    <xf numFmtId="0" fontId="16" fillId="0" borderId="9" xfId="0" applyFont="1" applyBorder="1"/>
    <xf numFmtId="0" fontId="19" fillId="2" borderId="0" xfId="0" applyFont="1" applyFill="1" applyAlignment="1">
      <alignment horizontal="left" vertical="center"/>
    </xf>
    <xf numFmtId="0" fontId="16" fillId="0" borderId="11" xfId="0" applyFont="1" applyBorder="1"/>
    <xf numFmtId="0" fontId="2" fillId="2" borderId="6" xfId="0" applyFont="1" applyFill="1" applyBorder="1" applyAlignment="1">
      <alignment vertical="center" wrapText="1"/>
    </xf>
    <xf numFmtId="0" fontId="21" fillId="0" borderId="0" xfId="0" applyFont="1" applyAlignment="1">
      <alignment horizontal="center" vertical="center"/>
    </xf>
    <xf numFmtId="0" fontId="2" fillId="2" borderId="5" xfId="0" applyFont="1" applyFill="1" applyBorder="1" applyAlignment="1">
      <alignment horizontal="center" vertical="center"/>
    </xf>
    <xf numFmtId="0" fontId="2" fillId="0" borderId="0" xfId="0" applyFont="1" applyAlignment="1">
      <alignment horizontal="center" vertical="center" wrapText="1"/>
    </xf>
    <xf numFmtId="0" fontId="3" fillId="0" borderId="6" xfId="0" applyFont="1" applyBorder="1" applyAlignment="1">
      <alignment horizontal="left" vertical="center"/>
    </xf>
    <xf numFmtId="0" fontId="3" fillId="2" borderId="2" xfId="0" applyFont="1" applyFill="1" applyBorder="1" applyAlignment="1">
      <alignment horizontal="center" vertical="center" wrapText="1"/>
    </xf>
    <xf numFmtId="0" fontId="3" fillId="0" borderId="0" xfId="0" applyFont="1" applyAlignment="1">
      <alignment horizontal="center" vertical="center"/>
    </xf>
    <xf numFmtId="0" fontId="16" fillId="0" borderId="22" xfId="0" applyFont="1" applyBorder="1"/>
    <xf numFmtId="0" fontId="23" fillId="5" borderId="15" xfId="0" applyFont="1" applyFill="1" applyBorder="1" applyAlignment="1">
      <alignment horizontal="center" vertical="center"/>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3" fillId="5" borderId="23" xfId="0" applyFont="1" applyFill="1" applyBorder="1" applyAlignment="1">
      <alignment horizontal="center" vertical="center"/>
    </xf>
    <xf numFmtId="0" fontId="16" fillId="0" borderId="20" xfId="0" applyFont="1" applyBorder="1"/>
    <xf numFmtId="0" fontId="16" fillId="0" borderId="29" xfId="0" applyFont="1"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28" xfId="0" applyBorder="1" applyAlignment="1">
      <alignment horizontal="center" vertical="center" wrapText="1"/>
    </xf>
    <xf numFmtId="0" fontId="0" fillId="0" borderId="38" xfId="0" applyBorder="1" applyAlignment="1">
      <alignment horizontal="center" vertical="center" wrapText="1"/>
    </xf>
    <xf numFmtId="0" fontId="0" fillId="0" borderId="29" xfId="0" applyBorder="1" applyAlignment="1">
      <alignment horizontal="center" vertical="center" wrapText="1"/>
    </xf>
    <xf numFmtId="0" fontId="22" fillId="5" borderId="18" xfId="0" applyFont="1" applyFill="1" applyBorder="1" applyAlignment="1">
      <alignment wrapText="1"/>
    </xf>
    <xf numFmtId="0" fontId="3" fillId="5" borderId="24"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0" fillId="5" borderId="33" xfId="0" applyFill="1" applyBorder="1" applyAlignment="1">
      <alignment horizontal="center" vertical="center" wrapText="1"/>
    </xf>
    <xf numFmtId="0" fontId="16" fillId="5" borderId="33" xfId="0" applyFont="1" applyFill="1" applyBorder="1" applyAlignment="1">
      <alignment horizontal="center" vertical="center" wrapText="1"/>
    </xf>
    <xf numFmtId="0" fontId="16" fillId="5" borderId="27" xfId="0" applyFont="1" applyFill="1" applyBorder="1"/>
    <xf numFmtId="0" fontId="3" fillId="5" borderId="35" xfId="0" applyFont="1" applyFill="1" applyBorder="1" applyAlignment="1">
      <alignment horizontal="center" vertical="center"/>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0" fillId="5" borderId="29" xfId="0" applyFill="1" applyBorder="1" applyAlignment="1">
      <alignment horizontal="center" vertical="center" wrapText="1"/>
    </xf>
    <xf numFmtId="0" fontId="16" fillId="5" borderId="29"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2" fillId="5" borderId="0" xfId="0" applyFont="1" applyFill="1" applyAlignment="1">
      <alignment horizontal="center" vertical="center" wrapText="1"/>
    </xf>
    <xf numFmtId="0" fontId="2" fillId="3" borderId="29" xfId="0" applyFont="1" applyFill="1" applyBorder="1" applyAlignment="1">
      <alignment horizontal="center" vertical="center" wrapText="1"/>
    </xf>
    <xf numFmtId="0" fontId="28" fillId="2" borderId="1" xfId="0" applyFont="1" applyFill="1" applyBorder="1"/>
    <xf numFmtId="0" fontId="27" fillId="2" borderId="44" xfId="0" applyFont="1" applyFill="1" applyBorder="1"/>
    <xf numFmtId="0" fontId="28" fillId="2" borderId="45" xfId="0" applyFont="1" applyFill="1" applyBorder="1" applyAlignment="1">
      <alignment horizontal="left" vertical="center" wrapText="1"/>
    </xf>
    <xf numFmtId="0" fontId="28" fillId="2" borderId="44" xfId="0" applyFont="1" applyFill="1" applyBorder="1" applyAlignment="1">
      <alignment horizontal="left" vertical="center" wrapText="1"/>
    </xf>
    <xf numFmtId="0" fontId="28" fillId="3" borderId="45" xfId="0" applyFont="1" applyFill="1" applyBorder="1" applyAlignment="1">
      <alignment horizontal="left" vertical="center" wrapText="1"/>
    </xf>
    <xf numFmtId="0" fontId="28" fillId="2" borderId="46" xfId="0" applyFont="1" applyFill="1" applyBorder="1" applyAlignment="1">
      <alignment horizontal="left" vertical="center" wrapText="1"/>
    </xf>
    <xf numFmtId="0" fontId="28" fillId="2" borderId="45" xfId="0" applyFont="1" applyFill="1" applyBorder="1" applyAlignment="1">
      <alignment vertical="center" wrapText="1"/>
    </xf>
    <xf numFmtId="0" fontId="28" fillId="2" borderId="45" xfId="3" applyFont="1" applyFill="1" applyBorder="1" applyAlignment="1">
      <alignment horizontal="left" vertical="center" wrapText="1"/>
    </xf>
    <xf numFmtId="0" fontId="28" fillId="2" borderId="44" xfId="3" applyFont="1" applyFill="1" applyBorder="1" applyAlignment="1">
      <alignment horizontal="left" vertical="center" wrapText="1"/>
    </xf>
    <xf numFmtId="0" fontId="28" fillId="2" borderId="46" xfId="3" applyFont="1" applyFill="1" applyBorder="1" applyAlignment="1">
      <alignment horizontal="left" vertical="center" wrapText="1"/>
    </xf>
    <xf numFmtId="0" fontId="28" fillId="2" borderId="47" xfId="0" applyFont="1" applyFill="1" applyBorder="1"/>
    <xf numFmtId="0" fontId="27" fillId="2" borderId="4" xfId="0" applyFont="1" applyFill="1" applyBorder="1"/>
    <xf numFmtId="0" fontId="28" fillId="2" borderId="2"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2" xfId="0" applyFont="1" applyFill="1" applyBorder="1" applyAlignment="1">
      <alignment vertical="center" wrapText="1"/>
    </xf>
    <xf numFmtId="0" fontId="28" fillId="2" borderId="2" xfId="3" applyFont="1" applyFill="1" applyBorder="1" applyAlignment="1">
      <alignment horizontal="left" vertical="center" wrapText="1"/>
    </xf>
    <xf numFmtId="0" fontId="28" fillId="2" borderId="4" xfId="3" applyFont="1" applyFill="1" applyBorder="1" applyAlignment="1">
      <alignment horizontal="left" vertical="center" wrapText="1"/>
    </xf>
    <xf numFmtId="0" fontId="28" fillId="2" borderId="3" xfId="3" applyFont="1" applyFill="1" applyBorder="1" applyAlignment="1">
      <alignment horizontal="left" vertical="center" wrapText="1"/>
    </xf>
    <xf numFmtId="0" fontId="28" fillId="2" borderId="0" xfId="0" applyFont="1" applyFill="1"/>
    <xf numFmtId="0" fontId="2" fillId="3" borderId="10" xfId="0" quotePrefix="1" applyFont="1" applyFill="1" applyBorder="1" applyAlignment="1">
      <alignment horizontal="center" vertical="center" wrapText="1"/>
    </xf>
    <xf numFmtId="0" fontId="23" fillId="6" borderId="15" xfId="0" applyFont="1" applyFill="1" applyBorder="1" applyAlignment="1">
      <alignment horizontal="center" vertical="center"/>
    </xf>
    <xf numFmtId="0" fontId="23" fillId="6" borderId="23" xfId="0" applyFont="1" applyFill="1" applyBorder="1" applyAlignment="1">
      <alignment horizontal="center" vertical="center"/>
    </xf>
    <xf numFmtId="0" fontId="22" fillId="6" borderId="16" xfId="0" applyFont="1" applyFill="1" applyBorder="1" applyAlignment="1">
      <alignment horizontal="center" vertical="center" wrapText="1"/>
    </xf>
    <xf numFmtId="0" fontId="22" fillId="6" borderId="18" xfId="0" applyFont="1" applyFill="1" applyBorder="1" applyAlignment="1">
      <alignment horizontal="center" vertical="center"/>
    </xf>
    <xf numFmtId="9" fontId="3" fillId="7" borderId="8" xfId="0" applyNumberFormat="1" applyFont="1" applyFill="1" applyBorder="1" applyAlignment="1">
      <alignment horizontal="center" vertical="center"/>
    </xf>
    <xf numFmtId="9" fontId="3" fillId="7" borderId="48" xfId="0" applyNumberFormat="1" applyFont="1" applyFill="1" applyBorder="1" applyAlignment="1">
      <alignment horizontal="center" vertical="center"/>
    </xf>
    <xf numFmtId="9" fontId="0" fillId="7" borderId="41" xfId="1" applyFont="1" applyFill="1" applyBorder="1" applyAlignment="1">
      <alignment horizontal="center" vertical="center" wrapText="1"/>
    </xf>
    <xf numFmtId="9" fontId="0" fillId="7" borderId="9" xfId="1" applyFont="1" applyFill="1" applyBorder="1" applyAlignment="1">
      <alignment horizontal="center" vertical="center"/>
    </xf>
    <xf numFmtId="9" fontId="3" fillId="7" borderId="10" xfId="0" applyNumberFormat="1" applyFont="1" applyFill="1" applyBorder="1" applyAlignment="1">
      <alignment horizontal="center" vertical="center"/>
    </xf>
    <xf numFmtId="9" fontId="3" fillId="7" borderId="49" xfId="0" applyNumberFormat="1" applyFont="1" applyFill="1" applyBorder="1" applyAlignment="1">
      <alignment horizontal="center" vertical="center"/>
    </xf>
    <xf numFmtId="9" fontId="0" fillId="7" borderId="2" xfId="1" applyFont="1" applyFill="1" applyBorder="1" applyAlignment="1">
      <alignment horizontal="center" vertical="center" wrapText="1"/>
    </xf>
    <xf numFmtId="9" fontId="0" fillId="7" borderId="11" xfId="1" applyFont="1" applyFill="1" applyBorder="1" applyAlignment="1">
      <alignment horizontal="center" vertical="center"/>
    </xf>
    <xf numFmtId="0" fontId="0" fillId="7" borderId="2" xfId="0" applyFill="1" applyBorder="1" applyAlignment="1">
      <alignment horizontal="center" vertical="center" wrapText="1"/>
    </xf>
    <xf numFmtId="0" fontId="0" fillId="7" borderId="11" xfId="0" applyFill="1" applyBorder="1" applyAlignment="1">
      <alignment horizontal="center" vertical="center"/>
    </xf>
    <xf numFmtId="0" fontId="3" fillId="7" borderId="10" xfId="0" applyFont="1" applyFill="1" applyBorder="1" applyAlignment="1">
      <alignment horizontal="center" vertical="center"/>
    </xf>
    <xf numFmtId="0" fontId="3" fillId="7" borderId="49" xfId="0" applyFont="1" applyFill="1" applyBorder="1" applyAlignment="1">
      <alignment horizontal="center" vertical="center"/>
    </xf>
    <xf numFmtId="0" fontId="3" fillId="7" borderId="12" xfId="0" applyFont="1" applyFill="1" applyBorder="1" applyAlignment="1">
      <alignment horizontal="center" vertical="center"/>
    </xf>
    <xf numFmtId="0" fontId="25" fillId="8" borderId="39" xfId="0" applyFont="1" applyFill="1" applyBorder="1" applyAlignment="1">
      <alignment horizontal="center" vertical="center"/>
    </xf>
    <xf numFmtId="0" fontId="25" fillId="8" borderId="50" xfId="0" applyFont="1" applyFill="1" applyBorder="1" applyAlignment="1">
      <alignment horizontal="center" vertical="center"/>
    </xf>
    <xf numFmtId="0" fontId="30" fillId="2" borderId="0" xfId="0" applyFont="1" applyFill="1"/>
    <xf numFmtId="0" fontId="0" fillId="7" borderId="42" xfId="0" applyFill="1" applyBorder="1" applyAlignment="1">
      <alignment vertical="center" wrapText="1"/>
    </xf>
    <xf numFmtId="164" fontId="0" fillId="7" borderId="2" xfId="0" applyNumberFormat="1" applyFill="1" applyBorder="1" applyAlignment="1">
      <alignment horizontal="center" vertical="center" wrapText="1"/>
    </xf>
    <xf numFmtId="3" fontId="0" fillId="7" borderId="2" xfId="0" applyNumberFormat="1" applyFill="1" applyBorder="1" applyAlignment="1">
      <alignment horizontal="center" vertical="center" wrapText="1"/>
    </xf>
    <xf numFmtId="0" fontId="16" fillId="0" borderId="26" xfId="0" applyFont="1" applyBorder="1"/>
    <xf numFmtId="0" fontId="16" fillId="0" borderId="13" xfId="0" applyFont="1" applyBorder="1"/>
    <xf numFmtId="0" fontId="16" fillId="5" borderId="22" xfId="0" applyFont="1" applyFill="1" applyBorder="1"/>
    <xf numFmtId="0" fontId="16" fillId="0" borderId="27" xfId="0" applyFont="1" applyBorder="1"/>
    <xf numFmtId="0" fontId="33" fillId="0" borderId="6" xfId="0" applyFont="1" applyBorder="1" applyAlignment="1">
      <alignment horizontal="left" vertical="center" wrapText="1"/>
    </xf>
    <xf numFmtId="0" fontId="34" fillId="0" borderId="6" xfId="0" applyFont="1" applyBorder="1" applyAlignment="1">
      <alignment horizontal="center" vertical="center" wrapText="1"/>
    </xf>
    <xf numFmtId="0" fontId="34" fillId="0" borderId="6" xfId="0" applyFont="1" applyBorder="1" applyAlignment="1">
      <alignment horizontal="center" vertical="center"/>
    </xf>
    <xf numFmtId="0" fontId="34" fillId="0" borderId="6" xfId="0" applyFont="1" applyBorder="1"/>
    <xf numFmtId="0" fontId="3" fillId="7" borderId="7" xfId="0" applyFont="1" applyFill="1" applyBorder="1" applyAlignment="1">
      <alignment horizontal="center" vertical="center"/>
    </xf>
    <xf numFmtId="0" fontId="2" fillId="2" borderId="0" xfId="0" applyFont="1" applyFill="1" applyAlignment="1">
      <alignment vertical="center"/>
    </xf>
    <xf numFmtId="0" fontId="12" fillId="7" borderId="10" xfId="0" applyFont="1" applyFill="1" applyBorder="1" applyAlignment="1">
      <alignment horizontal="center" vertical="center"/>
    </xf>
    <xf numFmtId="0" fontId="12" fillId="7" borderId="43" xfId="0" applyFont="1" applyFill="1" applyBorder="1" applyAlignment="1">
      <alignment horizontal="center" vertical="center"/>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8" fillId="2" borderId="52" xfId="0" applyFont="1" applyFill="1" applyBorder="1"/>
    <xf numFmtId="0" fontId="2" fillId="2" borderId="51" xfId="0" applyFont="1" applyFill="1" applyBorder="1" applyAlignment="1">
      <alignment vertical="center" wrapText="1"/>
    </xf>
    <xf numFmtId="0" fontId="2" fillId="2" borderId="52" xfId="0" applyFont="1" applyFill="1" applyBorder="1" applyAlignment="1">
      <alignment vertical="center" wrapText="1"/>
    </xf>
    <xf numFmtId="0" fontId="2" fillId="2" borderId="52" xfId="0" applyFont="1" applyFill="1" applyBorder="1" applyAlignment="1">
      <alignment wrapText="1"/>
    </xf>
    <xf numFmtId="0" fontId="28" fillId="2" borderId="46" xfId="0" applyFont="1" applyFill="1" applyBorder="1"/>
    <xf numFmtId="0" fontId="2" fillId="2" borderId="7" xfId="0" applyFont="1" applyFill="1" applyBorder="1" applyAlignment="1">
      <alignment horizontal="center" vertical="center"/>
    </xf>
    <xf numFmtId="165" fontId="11" fillId="2" borderId="2" xfId="4" applyNumberFormat="1" applyFont="1" applyFill="1" applyBorder="1" applyAlignment="1">
      <alignment horizontal="center" vertical="center" wrapText="1"/>
    </xf>
    <xf numFmtId="165" fontId="12" fillId="2" borderId="2" xfId="4" applyNumberFormat="1" applyFont="1" applyFill="1" applyBorder="1" applyAlignment="1">
      <alignment horizontal="center" vertical="center" wrapText="1"/>
    </xf>
    <xf numFmtId="166" fontId="2" fillId="2" borderId="2" xfId="4" applyNumberFormat="1" applyFont="1" applyFill="1" applyBorder="1" applyAlignment="1">
      <alignment horizontal="right" vertical="center" wrapText="1"/>
    </xf>
    <xf numFmtId="167" fontId="2" fillId="2" borderId="2" xfId="4" applyNumberFormat="1" applyFont="1" applyFill="1" applyBorder="1" applyAlignment="1">
      <alignment horizontal="right" vertical="center" wrapText="1"/>
    </xf>
    <xf numFmtId="167" fontId="2" fillId="2" borderId="2" xfId="0" applyNumberFormat="1" applyFont="1" applyFill="1" applyBorder="1" applyAlignment="1">
      <alignment horizontal="right" vertical="center" wrapText="1"/>
    </xf>
    <xf numFmtId="167" fontId="11" fillId="2" borderId="2" xfId="0" applyNumberFormat="1" applyFont="1" applyFill="1" applyBorder="1" applyAlignment="1">
      <alignment horizontal="center" vertical="center" wrapText="1"/>
    </xf>
    <xf numFmtId="167" fontId="12" fillId="2" borderId="2" xfId="0" applyNumberFormat="1" applyFont="1" applyFill="1" applyBorder="1" applyAlignment="1">
      <alignment horizontal="center" vertical="center" wrapText="1"/>
    </xf>
    <xf numFmtId="167" fontId="1" fillId="2" borderId="2" xfId="0" applyNumberFormat="1" applyFont="1" applyFill="1" applyBorder="1" applyAlignment="1">
      <alignment horizontal="right" vertical="center" wrapText="1"/>
    </xf>
    <xf numFmtId="5" fontId="1" fillId="2" borderId="2" xfId="4" applyNumberFormat="1" applyFont="1" applyFill="1" applyBorder="1" applyAlignment="1">
      <alignment horizontal="right" vertical="center" wrapText="1"/>
    </xf>
    <xf numFmtId="0" fontId="3" fillId="2" borderId="0" xfId="0" applyFont="1" applyFill="1" applyAlignment="1">
      <alignment wrapText="1"/>
    </xf>
    <xf numFmtId="0" fontId="11" fillId="0" borderId="0" xfId="0" applyFont="1" applyAlignment="1">
      <alignment horizontal="left" vertical="center" wrapText="1"/>
    </xf>
    <xf numFmtId="0" fontId="32" fillId="0" borderId="0" xfId="0" applyFont="1" applyAlignment="1">
      <alignment horizontal="left" vertical="center" wrapText="1"/>
    </xf>
    <xf numFmtId="0" fontId="11" fillId="0" borderId="0" xfId="0" applyFont="1" applyAlignment="1">
      <alignment horizontal="center" vertical="center"/>
    </xf>
    <xf numFmtId="0" fontId="7" fillId="2" borderId="1" xfId="0" applyFont="1" applyFill="1" applyBorder="1" applyAlignment="1">
      <alignment horizontal="right"/>
    </xf>
    <xf numFmtId="0" fontId="5" fillId="2" borderId="0" xfId="0" applyFont="1" applyFill="1" applyAlignment="1">
      <alignment horizontal="left"/>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0" borderId="6" xfId="0" applyFont="1" applyBorder="1" applyAlignment="1">
      <alignment horizontal="left" vertical="center"/>
    </xf>
    <xf numFmtId="0" fontId="3" fillId="3" borderId="30"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3" borderId="30"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31" xfId="0" applyFont="1" applyFill="1" applyBorder="1" applyAlignment="1">
      <alignment horizontal="center" vertical="center"/>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0" fillId="7" borderId="42" xfId="0" applyFill="1" applyBorder="1" applyAlignment="1">
      <alignment horizontal="center" vertical="center" wrapText="1"/>
    </xf>
    <xf numFmtId="0" fontId="0" fillId="7" borderId="28" xfId="0" applyFill="1" applyBorder="1" applyAlignment="1">
      <alignment horizontal="center" vertical="center" wrapText="1"/>
    </xf>
    <xf numFmtId="0" fontId="2" fillId="3" borderId="10" xfId="0" applyFont="1" applyFill="1" applyBorder="1" applyAlignment="1">
      <alignment horizontal="center" vertical="center" wrapText="1"/>
    </xf>
    <xf numFmtId="0" fontId="19" fillId="4" borderId="14" xfId="2" applyFont="1" applyAlignment="1">
      <alignment horizontal="left" vertical="center"/>
    </xf>
    <xf numFmtId="0" fontId="2" fillId="3" borderId="4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5" xfId="0" quotePrefix="1" applyFont="1" applyFill="1" applyBorder="1" applyAlignment="1">
      <alignment horizontal="center" vertical="center" wrapText="1"/>
    </xf>
    <xf numFmtId="0" fontId="2" fillId="3" borderId="25" xfId="0" quotePrefix="1" applyFont="1" applyFill="1" applyBorder="1" applyAlignment="1">
      <alignment horizontal="center" vertical="center" wrapText="1"/>
    </xf>
    <xf numFmtId="0" fontId="2" fillId="3" borderId="19" xfId="0" quotePrefix="1" applyFont="1" applyFill="1" applyBorder="1" applyAlignment="1">
      <alignment horizontal="center" vertical="center" wrapText="1"/>
    </xf>
    <xf numFmtId="0" fontId="2" fillId="0" borderId="0" xfId="0" applyFont="1" applyAlignment="1">
      <alignment horizontal="center" vertical="center" wrapText="1"/>
    </xf>
    <xf numFmtId="0" fontId="2" fillId="3" borderId="10" xfId="0" quotePrefix="1"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4" fillId="8" borderId="40" xfId="0" applyFont="1" applyFill="1" applyBorder="1" applyAlignment="1">
      <alignment horizontal="center" vertical="center" wrapText="1"/>
    </xf>
    <xf numFmtId="0" fontId="24" fillId="8" borderId="3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1" fillId="2" borderId="0" xfId="0" applyFont="1" applyFill="1" applyAlignment="1">
      <alignment horizontal="center" wrapText="1"/>
    </xf>
    <xf numFmtId="0" fontId="31" fillId="2" borderId="5" xfId="0" applyFont="1" applyFill="1" applyBorder="1" applyAlignment="1">
      <alignment horizontal="center" wrapText="1"/>
    </xf>
    <xf numFmtId="0" fontId="5" fillId="2" borderId="0" xfId="0" applyFont="1" applyFill="1" applyAlignment="1">
      <alignment horizontal="left" wrapText="1"/>
    </xf>
  </cellXfs>
  <cellStyles count="5">
    <cellStyle name="Comma" xfId="4" builtinId="3"/>
    <cellStyle name="Hyperlink" xfId="3" builtinId="8"/>
    <cellStyle name="Normal" xfId="0" builtinId="0"/>
    <cellStyle name="Note" xfId="2" builtinId="10"/>
    <cellStyle name="Percent" xfId="1" builtinId="5"/>
  </cellStyles>
  <dxfs count="23">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tint="0.499984740745262"/>
      </font>
      <fill>
        <patternFill>
          <bgColor theme="0" tint="-0.14996795556505021"/>
        </patternFill>
      </fill>
    </dxf>
    <dxf>
      <font>
        <color rgb="FF9C5700"/>
      </font>
      <fill>
        <patternFill>
          <bgColor rgb="FFFFEB9C"/>
        </patternFill>
      </fill>
    </dxf>
    <dxf>
      <font>
        <b/>
        <i val="0"/>
        <color rgb="FFFF0000"/>
      </font>
    </dxf>
  </dxfs>
  <tableStyles count="0" defaultTableStyle="TableStyleMedium2" defaultPivotStyle="PivotStyleLight16"/>
  <colors>
    <mruColors>
      <color rgb="FFFFEB9C"/>
      <color rgb="FF9C5700"/>
      <color rgb="FFC6EFC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166688</xdr:rowOff>
    </xdr:to>
    <xdr:pic>
      <xdr:nvPicPr>
        <xdr:cNvPr id="2" name="Picture 1">
          <a:extLst>
            <a:ext uri="{FF2B5EF4-FFF2-40B4-BE49-F238E27FC236}">
              <a16:creationId xmlns:a16="http://schemas.microsoft.com/office/drawing/2014/main" id="{A1243CE6-DC3A-49E2-B618-69F45206A7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33350"/>
          <a:ext cx="3657600" cy="204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83554</xdr:colOff>
      <xdr:row>0</xdr:row>
      <xdr:rowOff>107116</xdr:rowOff>
    </xdr:from>
    <xdr:to>
      <xdr:col>1</xdr:col>
      <xdr:colOff>2675289</xdr:colOff>
      <xdr:row>1</xdr:row>
      <xdr:rowOff>103440</xdr:rowOff>
    </xdr:to>
    <xdr:pic>
      <xdr:nvPicPr>
        <xdr:cNvPr id="2" name="Picture 1">
          <a:extLst>
            <a:ext uri="{FF2B5EF4-FFF2-40B4-BE49-F238E27FC236}">
              <a16:creationId xmlns:a16="http://schemas.microsoft.com/office/drawing/2014/main" id="{A2A793A7-94AB-416C-8406-8EF1EB19A9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54" y="107116"/>
          <a:ext cx="3096000" cy="175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4" name="Picture 3">
          <a:extLst>
            <a:ext uri="{FF2B5EF4-FFF2-40B4-BE49-F238E27FC236}">
              <a16:creationId xmlns:a16="http://schemas.microsoft.com/office/drawing/2014/main" id="{9E504136-56BE-4EEA-B9C4-C33FC00BC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31054"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114300</xdr:rowOff>
    </xdr:from>
    <xdr:to>
      <xdr:col>2</xdr:col>
      <xdr:colOff>742950</xdr:colOff>
      <xdr:row>1</xdr:row>
      <xdr:rowOff>99902</xdr:rowOff>
    </xdr:to>
    <xdr:pic>
      <xdr:nvPicPr>
        <xdr:cNvPr id="2" name="Picture 1">
          <a:extLst>
            <a:ext uri="{FF2B5EF4-FFF2-40B4-BE49-F238E27FC236}">
              <a16:creationId xmlns:a16="http://schemas.microsoft.com/office/drawing/2014/main" id="{B36F7B4A-26FB-43FC-9800-FE94A22407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14300"/>
          <a:ext cx="3533775"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ondon.gov.uk/what-we-do/planning/implementing-london-plan/london-plan-guidance/be-seen-energy-monitoring-guidance/be-seen-planning-stage-webform" TargetMode="External"/><Relationship Id="rId3" Type="http://schemas.openxmlformats.org/officeDocument/2006/relationships/hyperlink" Target="https://www.london.gov.uk/what-we-do/planning/planning-applications-and-decisions/pre-planning-application-meeting-service-0" TargetMode="External"/><Relationship Id="rId7" Type="http://schemas.openxmlformats.org/officeDocument/2006/relationships/hyperlink" Target="https://www.london.gov.uk/what-we-do/planning/implementing-london-plan/london-plan-guidance/be-seen-energy-monitoring-guidance" TargetMode="External"/><Relationship Id="rId2" Type="http://schemas.openxmlformats.org/officeDocument/2006/relationships/hyperlink" Target="https://www.london.gov.uk/what-we-do/planning/planning-applications-and-decisions/pre-planning-application-meeting-service-0" TargetMode="External"/><Relationship Id="rId1" Type="http://schemas.openxmlformats.org/officeDocument/2006/relationships/hyperlink" Target="https://www.london.gov.uk/what-we-do/planning/london-plan/new-london-plan/london-plan-2021" TargetMode="External"/><Relationship Id="rId6" Type="http://schemas.openxmlformats.org/officeDocument/2006/relationships/hyperlink" Target="https://goodhomes.org.uk/wp-content/uploads/2019/07/GHA-Overheating-in-New-Homes-Tool-and-Guidance-Tool-only.pdf" TargetMode="External"/><Relationship Id="rId5" Type="http://schemas.openxmlformats.org/officeDocument/2006/relationships/hyperlink" Target="https://www.london.gov.uk/what-we-do/environment/energy/london-heat-map" TargetMode="External"/><Relationship Id="rId10" Type="http://schemas.openxmlformats.org/officeDocument/2006/relationships/drawing" Target="../drawings/drawing2.xml"/><Relationship Id="rId4" Type="http://schemas.openxmlformats.org/officeDocument/2006/relationships/hyperlink" Target="https://www.london.gov.uk/what-we-do/planning/implementing-london-plan/london-plan-guidance/whole-life-cycle-carbon-assessments-guidanc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30" sqref="B30"/>
    </sheetView>
  </sheetViews>
  <sheetFormatPr defaultColWidth="9.109375" defaultRowHeight="13.8"/>
  <cols>
    <col min="1" max="1" width="51.5546875" style="4" customWidth="1"/>
    <col min="2" max="2" width="38.88671875" style="4" customWidth="1"/>
    <col min="3" max="16384" width="9.109375" style="4"/>
  </cols>
  <sheetData>
    <row r="2" spans="1:2" s="22" customFormat="1" ht="19.350000000000001" customHeight="1"/>
    <row r="4" spans="1:2" s="5" customFormat="1" ht="28.2">
      <c r="A4" s="10" t="s">
        <v>0</v>
      </c>
      <c r="B4" s="10"/>
    </row>
    <row r="6" spans="1:2" s="6" customFormat="1" ht="21">
      <c r="A6" s="179" t="s">
        <v>1</v>
      </c>
      <c r="B6" s="179"/>
    </row>
    <row r="7" spans="1:2">
      <c r="A7" s="4" t="s">
        <v>2</v>
      </c>
      <c r="B7" s="40">
        <v>45441</v>
      </c>
    </row>
    <row r="8" spans="1:2">
      <c r="A8" s="4" t="s">
        <v>3</v>
      </c>
      <c r="B8" s="41" t="s">
        <v>190</v>
      </c>
    </row>
    <row r="9" spans="1:2">
      <c r="A9" s="4" t="s">
        <v>4</v>
      </c>
      <c r="B9" s="41" t="s">
        <v>191</v>
      </c>
    </row>
    <row r="10" spans="1:2">
      <c r="A10" s="4" t="s">
        <v>5</v>
      </c>
      <c r="B10" s="41" t="s">
        <v>192</v>
      </c>
    </row>
    <row r="11" spans="1:2">
      <c r="A11" s="4" t="s">
        <v>6</v>
      </c>
      <c r="B11" s="41" t="s">
        <v>193</v>
      </c>
    </row>
    <row r="12" spans="1:2" ht="31.5" customHeight="1">
      <c r="A12" s="7" t="s">
        <v>7</v>
      </c>
      <c r="B12" s="41" t="s">
        <v>194</v>
      </c>
    </row>
    <row r="13" spans="1:2">
      <c r="A13" s="4" t="s">
        <v>8</v>
      </c>
      <c r="B13" s="41" t="s">
        <v>196</v>
      </c>
    </row>
    <row r="14" spans="1:2">
      <c r="A14" s="4" t="s">
        <v>9</v>
      </c>
      <c r="B14" s="41" t="s">
        <v>195</v>
      </c>
    </row>
    <row r="15" spans="1:2">
      <c r="A15" s="4" t="s">
        <v>10</v>
      </c>
      <c r="B15" s="41" t="s">
        <v>197</v>
      </c>
    </row>
    <row r="16" spans="1:2">
      <c r="A16" s="4" t="s">
        <v>11</v>
      </c>
      <c r="B16" s="40">
        <v>45378</v>
      </c>
    </row>
    <row r="18" spans="1:2" s="8" customFormat="1" ht="21">
      <c r="A18" s="179" t="s">
        <v>12</v>
      </c>
      <c r="B18" s="179"/>
    </row>
    <row r="19" spans="1:2">
      <c r="A19" s="6" t="s">
        <v>13</v>
      </c>
      <c r="B19" s="9" t="s">
        <v>14</v>
      </c>
    </row>
    <row r="20" spans="1:2">
      <c r="A20" s="7" t="s">
        <v>198</v>
      </c>
      <c r="B20" s="178" t="s">
        <v>168</v>
      </c>
    </row>
    <row r="21" spans="1:2">
      <c r="A21" s="4" t="s">
        <v>199</v>
      </c>
      <c r="B21" s="178" t="s">
        <v>168</v>
      </c>
    </row>
    <row r="22" spans="1:2">
      <c r="A22" s="7" t="s">
        <v>200</v>
      </c>
      <c r="B22" s="178" t="s">
        <v>168</v>
      </c>
    </row>
  </sheetData>
  <mergeCells count="2">
    <mergeCell ref="A6:B6"/>
    <mergeCell ref="A18:B18"/>
  </mergeCells>
  <dataValidations count="1">
    <dataValidation type="list" allowBlank="1" showInputMessage="1" showErrorMessage="1" sqref="B12" xr:uid="{F5B93F73-54CD-4912-BFDE-8E39E03A91E5}">
      <formula1>"Outline,Hybrid,Detailed,Pre-App"</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2"/>
  <sheetViews>
    <sheetView zoomScale="50" zoomScaleNormal="50" workbookViewId="0">
      <selection activeCell="B21" sqref="B21"/>
    </sheetView>
  </sheetViews>
  <sheetFormatPr defaultColWidth="0" defaultRowHeight="13.8" zeroHeight="1"/>
  <cols>
    <col min="1" max="1" width="7.109375" style="24" customWidth="1"/>
    <col min="2" max="2" width="123.44140625" style="45" customWidth="1"/>
    <col min="3" max="3" width="0.5546875" style="110" customWidth="1"/>
    <col min="4" max="4" width="60.5546875" style="100" customWidth="1"/>
    <col min="5" max="16384" width="0" style="4" hidden="1"/>
  </cols>
  <sheetData>
    <row r="1" spans="1:4"/>
    <row r="2" spans="1:4" s="22" customFormat="1">
      <c r="A2" s="62"/>
      <c r="B2" s="42"/>
      <c r="C2" s="111"/>
      <c r="D2" s="101" t="s">
        <v>15</v>
      </c>
    </row>
    <row r="3" spans="1:4" ht="56.25" customHeight="1">
      <c r="A3" s="43">
        <v>1</v>
      </c>
      <c r="B3" s="44" t="s">
        <v>16</v>
      </c>
      <c r="C3" s="112"/>
      <c r="D3" s="102" t="s">
        <v>17</v>
      </c>
    </row>
    <row r="4" spans="1:4" ht="41.4">
      <c r="A4" s="62">
        <f>COUNTIFS($B$3:B4,"&lt;&gt;")</f>
        <v>2</v>
      </c>
      <c r="B4" s="158" t="s">
        <v>18</v>
      </c>
      <c r="C4" s="113"/>
      <c r="D4" s="102" t="s">
        <v>19</v>
      </c>
    </row>
    <row r="5" spans="1:4" ht="42" customHeight="1">
      <c r="A5" s="62">
        <f>COUNTIFS($B$3:B5,"&lt;&gt;")</f>
        <v>3</v>
      </c>
      <c r="B5" s="44" t="s">
        <v>20</v>
      </c>
      <c r="C5" s="112"/>
      <c r="D5" s="102"/>
    </row>
    <row r="6" spans="1:4" ht="20.100000000000001" customHeight="1">
      <c r="A6" s="35" t="s">
        <v>21</v>
      </c>
      <c r="B6" s="36"/>
      <c r="C6" s="114"/>
      <c r="D6" s="104"/>
    </row>
    <row r="7" spans="1:4" ht="63.75" customHeight="1">
      <c r="A7" s="43">
        <f>COUNTIFS($B$3:B7,"&lt;&gt;")</f>
        <v>4</v>
      </c>
      <c r="B7" s="158" t="s">
        <v>22</v>
      </c>
      <c r="C7" s="112"/>
      <c r="D7" s="102"/>
    </row>
    <row r="8" spans="1:4" ht="46.5" customHeight="1">
      <c r="A8" s="43">
        <f>COUNTIFS($B$3:B8,"&lt;&gt;")</f>
        <v>5</v>
      </c>
      <c r="B8" s="158" t="s">
        <v>23</v>
      </c>
      <c r="C8" s="112"/>
      <c r="D8" s="102" t="s">
        <v>19</v>
      </c>
    </row>
    <row r="9" spans="1:4" ht="30.9" customHeight="1">
      <c r="A9" s="43">
        <f>COUNTIFS($B$3:B9,"&lt;&gt;")</f>
        <v>6</v>
      </c>
      <c r="B9" s="158" t="s">
        <v>24</v>
      </c>
      <c r="C9" s="112"/>
      <c r="D9" s="102"/>
    </row>
    <row r="10" spans="1:4" ht="20.100000000000001" customHeight="1">
      <c r="A10" s="35" t="s">
        <v>25</v>
      </c>
      <c r="B10" s="36"/>
      <c r="C10" s="114"/>
      <c r="D10" s="104"/>
    </row>
    <row r="11" spans="1:4" ht="46.5" customHeight="1">
      <c r="A11" s="164">
        <f>COUNTIFS($B$3:B11,"&lt;&gt;")</f>
        <v>7</v>
      </c>
      <c r="B11" s="157" t="s">
        <v>26</v>
      </c>
      <c r="C11" s="115"/>
      <c r="D11" s="105"/>
    </row>
    <row r="12" spans="1:4" ht="52.5" customHeight="1">
      <c r="A12" s="43">
        <f>COUNTIFS($B$3:B12,"&lt;&gt;")</f>
        <v>8</v>
      </c>
      <c r="B12" s="44" t="s">
        <v>27</v>
      </c>
      <c r="C12" s="112"/>
      <c r="D12" s="102"/>
    </row>
    <row r="13" spans="1:4" ht="43.5" customHeight="1">
      <c r="A13" s="62">
        <f>COUNTIFS($B$3:B13,"&lt;&gt;")</f>
        <v>9</v>
      </c>
      <c r="B13" s="44" t="s">
        <v>28</v>
      </c>
      <c r="C13" s="112"/>
      <c r="D13" s="102"/>
    </row>
    <row r="14" spans="1:4" ht="20.100000000000001" customHeight="1">
      <c r="A14" s="35" t="s">
        <v>29</v>
      </c>
      <c r="B14" s="36"/>
      <c r="C14" s="114"/>
      <c r="D14" s="104"/>
    </row>
    <row r="15" spans="1:4" ht="50.25" customHeight="1">
      <c r="A15" s="62">
        <f>COUNTIFS($B$3:B15,"&lt;&gt;")</f>
        <v>10</v>
      </c>
      <c r="B15" s="60" t="s">
        <v>30</v>
      </c>
      <c r="C15" s="116"/>
      <c r="D15" s="106"/>
    </row>
    <row r="16" spans="1:4" ht="20.100000000000001" customHeight="1">
      <c r="A16" s="35" t="s">
        <v>31</v>
      </c>
      <c r="B16" s="36"/>
      <c r="C16" s="114"/>
      <c r="D16" s="104"/>
    </row>
    <row r="17" spans="1:4" ht="56.4" customHeight="1">
      <c r="A17" s="62">
        <f>COUNTIFS($B$3:B17,"&lt;&gt;")</f>
        <v>11</v>
      </c>
      <c r="B17" s="44" t="s">
        <v>32</v>
      </c>
      <c r="C17" s="112"/>
      <c r="D17" s="102" t="s">
        <v>33</v>
      </c>
    </row>
    <row r="18" spans="1:4" ht="69">
      <c r="A18" s="62">
        <f>COUNTIFS($B$3:B18,"&lt;&gt;")</f>
        <v>12</v>
      </c>
      <c r="B18" s="44" t="s">
        <v>34</v>
      </c>
      <c r="C18" s="112"/>
      <c r="D18" s="102"/>
    </row>
    <row r="19" spans="1:4" ht="35.25" customHeight="1">
      <c r="A19" s="62">
        <f>COUNTIFS($B$3:B19,"&lt;&gt;")</f>
        <v>13</v>
      </c>
      <c r="B19" s="44" t="s">
        <v>35</v>
      </c>
      <c r="C19" s="112"/>
      <c r="D19" s="102"/>
    </row>
    <row r="20" spans="1:4" ht="20.100000000000001" customHeight="1">
      <c r="A20" s="35" t="s">
        <v>36</v>
      </c>
      <c r="B20" s="36"/>
      <c r="C20" s="114"/>
      <c r="D20" s="104"/>
    </row>
    <row r="21" spans="1:4" ht="88.5" customHeight="1">
      <c r="A21" s="62">
        <f>COUNTIFS($B$3:B21,"&lt;&gt;")</f>
        <v>14</v>
      </c>
      <c r="B21" s="44" t="s">
        <v>37</v>
      </c>
      <c r="C21" s="117"/>
      <c r="D21" s="107" t="s">
        <v>38</v>
      </c>
    </row>
    <row r="22" spans="1:4" ht="49.5" customHeight="1">
      <c r="A22" s="62">
        <f>COUNTIFS($B$3:B22,"&lt;&gt;")</f>
        <v>15</v>
      </c>
      <c r="B22" s="44" t="s">
        <v>39</v>
      </c>
      <c r="C22" s="112"/>
      <c r="D22" s="102"/>
    </row>
    <row r="23" spans="1:4" ht="33.75" customHeight="1">
      <c r="A23" s="62">
        <f>COUNTIFS($B$3:B23,"&lt;&gt;")</f>
        <v>16</v>
      </c>
      <c r="B23" s="44" t="s">
        <v>40</v>
      </c>
      <c r="C23" s="112"/>
      <c r="D23" s="102"/>
    </row>
    <row r="24" spans="1:4" ht="34.5" customHeight="1">
      <c r="A24" s="62">
        <f>COUNTIFS($B$3:B24,"&lt;&gt;")</f>
        <v>17</v>
      </c>
      <c r="B24" s="44" t="s">
        <v>41</v>
      </c>
      <c r="C24" s="112"/>
      <c r="D24" s="102"/>
    </row>
    <row r="25" spans="1:4" ht="50.25" customHeight="1">
      <c r="A25" s="62">
        <f>COUNTIFS($B$3:B25,"&lt;&gt;")</f>
        <v>18</v>
      </c>
      <c r="B25" s="44" t="s">
        <v>42</v>
      </c>
      <c r="C25" s="112"/>
      <c r="D25" s="102"/>
    </row>
    <row r="26" spans="1:4" ht="20.100000000000001" customHeight="1">
      <c r="A26" s="35" t="s">
        <v>43</v>
      </c>
      <c r="B26" s="36"/>
      <c r="C26" s="114"/>
      <c r="D26" s="104"/>
    </row>
    <row r="27" spans="1:4" ht="51.9" customHeight="1">
      <c r="A27" s="62">
        <f>COUNTIFS($B$3:B27,"&lt;&gt;")</f>
        <v>19</v>
      </c>
      <c r="B27" s="44" t="s">
        <v>44</v>
      </c>
      <c r="C27" s="112"/>
      <c r="D27" s="102"/>
    </row>
    <row r="28" spans="1:4" ht="56.25" customHeight="1">
      <c r="A28" s="62">
        <f>COUNTIFS($B$3:B28,"&lt;&gt;")</f>
        <v>20</v>
      </c>
      <c r="B28" s="44" t="s">
        <v>45</v>
      </c>
      <c r="C28" s="112"/>
      <c r="D28" s="102"/>
    </row>
    <row r="29" spans="1:4" ht="178.5" customHeight="1">
      <c r="A29" s="62">
        <f>COUNTIFS($B$3:B29,"&lt;&gt;")</f>
        <v>21</v>
      </c>
      <c r="B29" s="44" t="s">
        <v>46</v>
      </c>
      <c r="C29" s="112"/>
      <c r="D29" s="102"/>
    </row>
    <row r="30" spans="1:4" ht="42.6" customHeight="1">
      <c r="A30" s="62">
        <f>COUNTIFS($B$3:B30,"&lt;&gt;")</f>
        <v>22</v>
      </c>
      <c r="B30" s="44" t="s">
        <v>47</v>
      </c>
      <c r="C30" s="112"/>
      <c r="D30" s="102"/>
    </row>
    <row r="31" spans="1:4" ht="20.100000000000001" customHeight="1">
      <c r="A31" s="35" t="s">
        <v>48</v>
      </c>
      <c r="B31" s="36"/>
      <c r="C31" s="114"/>
      <c r="D31" s="104"/>
    </row>
    <row r="32" spans="1:4" ht="63" customHeight="1">
      <c r="A32" s="62">
        <f>COUNTIFS($B$3:B32,"&lt;&gt;")</f>
        <v>23</v>
      </c>
      <c r="B32" s="44" t="s">
        <v>49</v>
      </c>
      <c r="C32" s="112"/>
      <c r="D32" s="102"/>
    </row>
    <row r="33" spans="1:4" ht="26.1" customHeight="1">
      <c r="A33" s="62">
        <f>COUNTIFS($B$3:B33,"&lt;&gt;")</f>
        <v>24</v>
      </c>
      <c r="B33" s="44" t="s">
        <v>50</v>
      </c>
      <c r="C33" s="112"/>
      <c r="D33" s="102"/>
    </row>
    <row r="34" spans="1:4" ht="20.100000000000001" customHeight="1">
      <c r="A34" s="35" t="s">
        <v>51</v>
      </c>
      <c r="B34" s="36"/>
      <c r="C34" s="114"/>
      <c r="D34" s="104"/>
    </row>
    <row r="35" spans="1:4" ht="84.75" customHeight="1">
      <c r="A35" s="62">
        <f>COUNTIFS($B$3:B35,"&lt;&gt;")</f>
        <v>25</v>
      </c>
      <c r="B35" s="158" t="s">
        <v>52</v>
      </c>
      <c r="C35" s="118"/>
      <c r="D35" s="108" t="s">
        <v>53</v>
      </c>
    </row>
    <row r="36" spans="1:4" ht="20.100000000000001" customHeight="1">
      <c r="A36" s="46" t="s">
        <v>54</v>
      </c>
      <c r="B36" s="36"/>
      <c r="C36" s="114"/>
      <c r="D36" s="104"/>
    </row>
    <row r="37" spans="1:4" ht="77.099999999999994" customHeight="1">
      <c r="A37" s="180">
        <f>COUNTIFS($B$3:B38,"&lt;&gt;")</f>
        <v>26</v>
      </c>
      <c r="B37" s="182" t="s">
        <v>55</v>
      </c>
      <c r="C37" s="119"/>
      <c r="D37" s="109" t="s">
        <v>56</v>
      </c>
    </row>
    <row r="38" spans="1:4" s="22" customFormat="1" ht="120.6" customHeight="1">
      <c r="A38" s="181"/>
      <c r="B38" s="183"/>
      <c r="C38" s="118"/>
      <c r="D38" s="108" t="s">
        <v>57</v>
      </c>
    </row>
    <row r="39" spans="1:4" ht="20.100000000000001" customHeight="1">
      <c r="A39" s="46" t="s">
        <v>58</v>
      </c>
      <c r="B39" s="36"/>
      <c r="C39" s="114"/>
      <c r="D39" s="104"/>
    </row>
    <row r="40" spans="1:4" ht="69">
      <c r="A40" s="43">
        <f>COUNTIFS($B$3:B41,"&lt;&gt;")</f>
        <v>27</v>
      </c>
      <c r="B40" s="158" t="s">
        <v>59</v>
      </c>
      <c r="C40" s="113"/>
      <c r="D40" s="103"/>
    </row>
    <row r="41" spans="1:4">
      <c r="A41" s="154"/>
      <c r="B41" s="160"/>
      <c r="C41" s="120"/>
      <c r="D41" s="163"/>
    </row>
    <row r="42" spans="1:4">
      <c r="B42" s="161"/>
      <c r="C42" s="120"/>
    </row>
    <row r="43" spans="1:4">
      <c r="B43" s="162"/>
      <c r="C43" s="120"/>
    </row>
    <row r="44" spans="1:4">
      <c r="B44" s="162"/>
      <c r="C44" s="120"/>
    </row>
    <row r="45" spans="1:4">
      <c r="B45" s="162"/>
      <c r="C45" s="120"/>
    </row>
    <row r="46" spans="1:4">
      <c r="B46" s="162"/>
      <c r="C46" s="120"/>
    </row>
    <row r="47" spans="1:4">
      <c r="B47" s="162"/>
      <c r="C47" s="120"/>
    </row>
    <row r="48" spans="1:4">
      <c r="B48" s="162"/>
      <c r="C48" s="120"/>
    </row>
    <row r="49" spans="2:3">
      <c r="B49" s="162"/>
      <c r="C49" s="159"/>
    </row>
    <row r="50" spans="2:3"/>
    <row r="51" spans="2:3"/>
    <row r="52" spans="2:3"/>
  </sheetData>
  <mergeCells count="2">
    <mergeCell ref="A37:A38"/>
    <mergeCell ref="B37:B38"/>
  </mergeCells>
  <hyperlinks>
    <hyperlink ref="D3" r:id="rId1" xr:uid="{BB34DDF9-C749-482B-9E7D-818150B5B3B8}"/>
    <hyperlink ref="D4" r:id="rId2" xr:uid="{E66B31EE-8FF6-45C4-A601-9844A5CED2AD}"/>
    <hyperlink ref="D8" r:id="rId3" xr:uid="{CFF93FEC-F3B8-49CC-BB30-CB1F38411296}"/>
    <hyperlink ref="D35" r:id="rId4" xr:uid="{4453FF31-D2B8-4312-B764-6026AA950DE2}"/>
    <hyperlink ref="D21" r:id="rId5" xr:uid="{AB0CAF30-53F7-4269-A8ED-CFE9B8D34318}"/>
    <hyperlink ref="D17" r:id="rId6" xr:uid="{145B8517-41E5-44F0-91DC-226AA58DFDDD}"/>
    <hyperlink ref="D37" r:id="rId7" xr:uid="{69E399BB-1E1B-4F70-8DC8-BA9AD4DB6F81}"/>
    <hyperlink ref="D38" r:id="rId8" xr:uid="{F928F685-503F-4109-BFDF-759A589A37B6}"/>
  </hyperlinks>
  <pageMargins left="0.25" right="0.25" top="0.75" bottom="0.75" header="0.3" footer="0.3"/>
  <pageSetup paperSize="9" orientation="portrait"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7"/>
  <sheetViews>
    <sheetView tabSelected="1" topLeftCell="A44" zoomScale="55" zoomScaleNormal="55" workbookViewId="0">
      <selection activeCell="D88" sqref="D88"/>
    </sheetView>
  </sheetViews>
  <sheetFormatPr defaultRowHeight="14.4"/>
  <cols>
    <col min="1" max="1" width="10.5546875" style="11" customWidth="1"/>
    <col min="2" max="2" width="125" style="11" customWidth="1"/>
    <col min="3" max="3" width="49.88671875" style="2" customWidth="1"/>
    <col min="4" max="4" width="55" style="2" customWidth="1"/>
    <col min="5" max="5" width="52.5546875" style="1" customWidth="1"/>
    <col min="6" max="6" width="52.5546875" customWidth="1"/>
    <col min="7" max="7" width="28.5546875" customWidth="1"/>
    <col min="8" max="8" width="18" customWidth="1"/>
  </cols>
  <sheetData>
    <row r="1" spans="1:7" s="12" customFormat="1">
      <c r="A1" s="24"/>
      <c r="B1" s="24"/>
      <c r="C1" s="48"/>
      <c r="D1" s="48"/>
      <c r="E1" s="25"/>
    </row>
    <row r="2" spans="1:7" s="23" customFormat="1">
      <c r="A2" s="62"/>
      <c r="B2" s="62"/>
      <c r="C2" s="49"/>
      <c r="D2" s="49"/>
      <c r="E2" s="26"/>
    </row>
    <row r="3" spans="1:7" s="12" customFormat="1">
      <c r="A3" s="24"/>
      <c r="B3" s="24"/>
      <c r="C3" s="48"/>
      <c r="D3" s="48"/>
      <c r="E3" s="25"/>
    </row>
    <row r="4" spans="1:7" s="196" customFormat="1" ht="22.8">
      <c r="A4" s="196" t="s">
        <v>60</v>
      </c>
    </row>
    <row r="5" spans="1:7" s="58" customFormat="1" ht="23.4" thickBot="1"/>
    <row r="6" spans="1:7" s="12" customFormat="1" ht="33" customHeight="1" thickBot="1">
      <c r="A6" s="24"/>
      <c r="B6" s="68" t="s">
        <v>61</v>
      </c>
      <c r="C6" s="68" t="s">
        <v>62</v>
      </c>
      <c r="D6" s="71" t="s">
        <v>63</v>
      </c>
      <c r="E6" s="69" t="s">
        <v>64</v>
      </c>
      <c r="F6" s="70" t="s">
        <v>65</v>
      </c>
      <c r="G6" s="79" t="s">
        <v>66</v>
      </c>
    </row>
    <row r="7" spans="1:7" s="12" customFormat="1" ht="35.4" thickBot="1">
      <c r="A7" s="24"/>
      <c r="B7" s="97" t="s">
        <v>67</v>
      </c>
      <c r="C7" s="91" t="s">
        <v>68</v>
      </c>
      <c r="D7" s="99" t="s">
        <v>69</v>
      </c>
      <c r="E7" s="78" t="s">
        <v>148</v>
      </c>
      <c r="F7" s="73" t="s">
        <v>173</v>
      </c>
      <c r="G7" s="67">
        <f>IFERROR(A85,"")</f>
        <v>18</v>
      </c>
    </row>
    <row r="8" spans="1:7" s="12" customFormat="1" ht="7.5" customHeight="1" thickBot="1">
      <c r="A8" s="24"/>
      <c r="B8" s="80"/>
      <c r="C8" s="81"/>
      <c r="D8" s="98"/>
      <c r="E8" s="83"/>
      <c r="F8" s="84"/>
      <c r="G8" s="85"/>
    </row>
    <row r="9" spans="1:7" s="12" customFormat="1" ht="28.8">
      <c r="A9" s="24"/>
      <c r="B9" s="185" t="s">
        <v>70</v>
      </c>
      <c r="C9" s="199" t="s">
        <v>71</v>
      </c>
      <c r="D9" s="92" t="s">
        <v>72</v>
      </c>
      <c r="E9" s="74" t="s">
        <v>147</v>
      </c>
      <c r="F9" s="190" t="s">
        <v>174</v>
      </c>
      <c r="G9" s="57" t="str">
        <f>IFERROR(A62,"")&amp;","&amp;IFERROR(A63,"")</f>
        <v>4,5</v>
      </c>
    </row>
    <row r="10" spans="1:7" s="12" customFormat="1" ht="28.8">
      <c r="A10" s="24"/>
      <c r="B10" s="186"/>
      <c r="C10" s="200"/>
      <c r="D10" s="93" t="s">
        <v>73</v>
      </c>
      <c r="E10" s="77" t="s">
        <v>147</v>
      </c>
      <c r="F10" s="191"/>
      <c r="G10" s="72" t="str">
        <f>IFERROR(A66,"")&amp;","&amp;IFERROR(A67,"")</f>
        <v>7,8</v>
      </c>
    </row>
    <row r="11" spans="1:7" s="12" customFormat="1" ht="28.8">
      <c r="A11" s="24"/>
      <c r="B11" s="186"/>
      <c r="C11" s="200"/>
      <c r="D11" s="93" t="s">
        <v>74</v>
      </c>
      <c r="E11" s="75" t="s">
        <v>147</v>
      </c>
      <c r="F11" s="191"/>
      <c r="G11" s="72" t="str">
        <f>IFERROR(A62,"")&amp;","&amp;IFERROR(A63,"")</f>
        <v>4,5</v>
      </c>
    </row>
    <row r="12" spans="1:7" s="12" customFormat="1">
      <c r="A12" s="24"/>
      <c r="B12" s="186"/>
      <c r="C12" s="201"/>
      <c r="D12" s="93" t="s">
        <v>75</v>
      </c>
      <c r="E12" s="75" t="s">
        <v>175</v>
      </c>
      <c r="F12" s="191"/>
      <c r="G12" s="72">
        <f>IFERROR(A80,"")</f>
        <v>15</v>
      </c>
    </row>
    <row r="13" spans="1:7" s="12" customFormat="1" ht="28.8">
      <c r="A13" s="24"/>
      <c r="B13" s="186"/>
      <c r="C13" s="121" t="s">
        <v>76</v>
      </c>
      <c r="D13" s="93" t="s">
        <v>77</v>
      </c>
      <c r="E13" s="75" t="s">
        <v>147</v>
      </c>
      <c r="F13" s="191"/>
      <c r="G13" s="72" t="str">
        <f>IFERROR(A69,"")&amp;","&amp;IFERROR(A70,"")</f>
        <v>9,10</v>
      </c>
    </row>
    <row r="14" spans="1:7" s="12" customFormat="1" ht="28.8">
      <c r="A14" s="24"/>
      <c r="B14" s="186"/>
      <c r="C14" s="203" t="s">
        <v>78</v>
      </c>
      <c r="D14" s="93" t="s">
        <v>79</v>
      </c>
      <c r="E14" s="75" t="s">
        <v>147</v>
      </c>
      <c r="F14" s="191"/>
      <c r="G14" s="72">
        <f>IFERROR(A73,"")</f>
        <v>11</v>
      </c>
    </row>
    <row r="15" spans="1:7" s="12" customFormat="1" ht="28.8">
      <c r="A15" s="24"/>
      <c r="B15" s="186"/>
      <c r="C15" s="203"/>
      <c r="D15" s="93" t="s">
        <v>80</v>
      </c>
      <c r="E15" s="75" t="s">
        <v>147</v>
      </c>
      <c r="F15" s="191"/>
      <c r="G15" s="72">
        <f>IFERROR(A73,"")</f>
        <v>11</v>
      </c>
    </row>
    <row r="16" spans="1:7" s="12" customFormat="1" ht="28.8">
      <c r="A16" s="24"/>
      <c r="B16" s="186"/>
      <c r="C16" s="203"/>
      <c r="D16" s="93" t="s">
        <v>81</v>
      </c>
      <c r="E16" s="75" t="s">
        <v>147</v>
      </c>
      <c r="F16" s="191"/>
      <c r="G16" s="72">
        <f>IFERROR(A74,"")</f>
        <v>12</v>
      </c>
    </row>
    <row r="17" spans="1:7" s="12" customFormat="1">
      <c r="A17" s="24"/>
      <c r="B17" s="186"/>
      <c r="C17" s="195" t="s">
        <v>82</v>
      </c>
      <c r="D17" s="93" t="s">
        <v>83</v>
      </c>
      <c r="E17" s="75" t="s">
        <v>141</v>
      </c>
      <c r="F17" s="191"/>
      <c r="G17" s="59"/>
    </row>
    <row r="18" spans="1:7" s="12" customFormat="1" ht="28.8">
      <c r="A18" s="24"/>
      <c r="B18" s="186"/>
      <c r="C18" s="195"/>
      <c r="D18" s="93" t="s">
        <v>84</v>
      </c>
      <c r="E18" s="75" t="s">
        <v>147</v>
      </c>
      <c r="F18" s="191"/>
      <c r="G18" s="59">
        <f>IFERROR(A60,"")</f>
        <v>3</v>
      </c>
    </row>
    <row r="19" spans="1:7" s="12" customFormat="1">
      <c r="A19" s="24"/>
      <c r="B19" s="186"/>
      <c r="C19" s="195"/>
      <c r="D19" s="93" t="s">
        <v>85</v>
      </c>
      <c r="E19" s="75" t="s">
        <v>175</v>
      </c>
      <c r="F19" s="191"/>
      <c r="G19" s="59">
        <f>IFERROR(A84,"")</f>
        <v>17</v>
      </c>
    </row>
    <row r="20" spans="1:7" s="12" customFormat="1">
      <c r="A20" s="24"/>
      <c r="B20" s="186"/>
      <c r="C20" s="195"/>
      <c r="D20" s="93" t="s">
        <v>86</v>
      </c>
      <c r="E20" s="75" t="s">
        <v>175</v>
      </c>
      <c r="F20" s="191"/>
      <c r="G20" s="59">
        <f>IFERROR(A82,"")</f>
        <v>0</v>
      </c>
    </row>
    <row r="21" spans="1:7" s="12" customFormat="1" ht="28.8">
      <c r="A21" s="24"/>
      <c r="B21" s="186"/>
      <c r="C21" s="94" t="s">
        <v>87</v>
      </c>
      <c r="D21" s="93" t="s">
        <v>88</v>
      </c>
      <c r="E21" s="75" t="s">
        <v>147</v>
      </c>
      <c r="F21" s="191"/>
      <c r="G21" s="59">
        <f>IFERROR(A83,"")</f>
        <v>16</v>
      </c>
    </row>
    <row r="22" spans="1:7" s="12" customFormat="1" ht="28.8">
      <c r="A22" s="24"/>
      <c r="B22" s="186"/>
      <c r="C22" s="197" t="s">
        <v>89</v>
      </c>
      <c r="D22" s="93" t="s">
        <v>90</v>
      </c>
      <c r="E22" s="75" t="s">
        <v>147</v>
      </c>
      <c r="F22" s="191"/>
      <c r="G22" s="59">
        <f>IFERROR(A78,"")</f>
        <v>14</v>
      </c>
    </row>
    <row r="23" spans="1:7" s="12" customFormat="1" ht="28.8">
      <c r="A23" s="24"/>
      <c r="B23" s="186"/>
      <c r="C23" s="198"/>
      <c r="D23" s="93" t="s">
        <v>91</v>
      </c>
      <c r="E23" s="75" t="s">
        <v>147</v>
      </c>
      <c r="F23" s="191"/>
      <c r="G23" s="59">
        <f>IFERROR(A78,"")</f>
        <v>14</v>
      </c>
    </row>
    <row r="24" spans="1:7" s="12" customFormat="1" ht="7.5" customHeight="1" thickBot="1">
      <c r="A24" s="24"/>
      <c r="B24" s="80"/>
      <c r="C24" s="81"/>
      <c r="D24" s="82"/>
      <c r="E24" s="83"/>
      <c r="F24" s="84"/>
      <c r="G24" s="85"/>
    </row>
    <row r="25" spans="1:7" s="12" customFormat="1" ht="28.8">
      <c r="A25" s="24"/>
      <c r="B25" s="187" t="s">
        <v>92</v>
      </c>
      <c r="C25" s="208" t="s">
        <v>93</v>
      </c>
      <c r="D25" s="92" t="s">
        <v>94</v>
      </c>
      <c r="E25" s="74" t="s">
        <v>147</v>
      </c>
      <c r="F25" s="190" t="s">
        <v>174</v>
      </c>
      <c r="G25" s="145">
        <f>IFERROR(A69,"")</f>
        <v>9</v>
      </c>
    </row>
    <row r="26" spans="1:7" s="12" customFormat="1">
      <c r="A26" s="24"/>
      <c r="B26" s="188"/>
      <c r="C26" s="198"/>
      <c r="D26" s="93" t="s">
        <v>95</v>
      </c>
      <c r="E26" s="75" t="s">
        <v>175</v>
      </c>
      <c r="F26" s="191"/>
      <c r="G26" s="145">
        <f>IFERROR(A70,"")</f>
        <v>10</v>
      </c>
    </row>
    <row r="27" spans="1:7" s="12" customFormat="1" ht="28.8">
      <c r="A27" s="24"/>
      <c r="B27" s="188"/>
      <c r="C27" s="197" t="s">
        <v>96</v>
      </c>
      <c r="D27" s="93" t="s">
        <v>97</v>
      </c>
      <c r="E27" s="75" t="s">
        <v>147</v>
      </c>
      <c r="F27" s="191"/>
      <c r="G27" s="145">
        <f>IFERROR(A70,"")</f>
        <v>10</v>
      </c>
    </row>
    <row r="28" spans="1:7" s="12" customFormat="1" ht="28.8">
      <c r="A28" s="24"/>
      <c r="B28" s="188"/>
      <c r="C28" s="204"/>
      <c r="D28" s="93" t="s">
        <v>98</v>
      </c>
      <c r="E28" s="75" t="s">
        <v>147</v>
      </c>
      <c r="F28" s="191"/>
      <c r="G28" s="145">
        <f>IFERROR(A70,"")</f>
        <v>10</v>
      </c>
    </row>
    <row r="29" spans="1:7" s="12" customFormat="1" ht="29.4" thickBot="1">
      <c r="A29" s="24"/>
      <c r="B29" s="189"/>
      <c r="C29" s="205"/>
      <c r="D29" s="95" t="s">
        <v>99</v>
      </c>
      <c r="E29" s="76" t="s">
        <v>147</v>
      </c>
      <c r="F29" s="192"/>
      <c r="G29" s="145">
        <f>IFERROR(A64,"")</f>
        <v>6</v>
      </c>
    </row>
    <row r="30" spans="1:7" s="12" customFormat="1" ht="7.5" customHeight="1" thickBot="1">
      <c r="A30" s="24"/>
      <c r="B30" s="86"/>
      <c r="C30" s="87"/>
      <c r="D30" s="88"/>
      <c r="E30" s="89"/>
      <c r="F30" s="90"/>
      <c r="G30" s="147"/>
    </row>
    <row r="31" spans="1:7" s="12" customFormat="1" ht="28.8">
      <c r="A31" s="24"/>
      <c r="B31" s="188" t="s">
        <v>100</v>
      </c>
      <c r="C31" s="208" t="s">
        <v>101</v>
      </c>
      <c r="D31" s="96" t="s">
        <v>102</v>
      </c>
      <c r="E31" s="77" t="s">
        <v>147</v>
      </c>
      <c r="F31" s="191" t="s">
        <v>174</v>
      </c>
      <c r="G31" s="72">
        <f>IFERROR(A87,"")</f>
        <v>0</v>
      </c>
    </row>
    <row r="32" spans="1:7" s="12" customFormat="1" ht="28.8">
      <c r="A32" s="24"/>
      <c r="B32" s="188"/>
      <c r="C32" s="204"/>
      <c r="D32" s="93" t="s">
        <v>103</v>
      </c>
      <c r="E32" s="75" t="s">
        <v>147</v>
      </c>
      <c r="F32" s="191"/>
      <c r="G32" s="148" t="str">
        <f>IFERROR(A66,"")&amp;","&amp;IFERROR(A67,"")</f>
        <v>7,8</v>
      </c>
    </row>
    <row r="33" spans="1:7" s="12" customFormat="1" ht="29.4" thickBot="1">
      <c r="A33" s="24"/>
      <c r="B33" s="189"/>
      <c r="C33" s="205"/>
      <c r="D33" s="95" t="s">
        <v>104</v>
      </c>
      <c r="E33" s="76" t="s">
        <v>147</v>
      </c>
      <c r="F33" s="192"/>
      <c r="G33" s="146">
        <f>IFERROR(A67,"")</f>
        <v>8</v>
      </c>
    </row>
    <row r="34" spans="1:7" s="12" customFormat="1" ht="15" thickBot="1">
      <c r="A34" s="24"/>
      <c r="B34" s="11"/>
      <c r="C34" s="2"/>
      <c r="D34" s="2"/>
      <c r="E34" s="1"/>
    </row>
    <row r="35" spans="1:7" s="12" customFormat="1" ht="15" thickBot="1">
      <c r="A35" s="24"/>
      <c r="B35" s="122" t="s">
        <v>105</v>
      </c>
      <c r="C35" s="123" t="s">
        <v>106</v>
      </c>
      <c r="D35" s="124" t="s">
        <v>107</v>
      </c>
      <c r="E35" s="125" t="s">
        <v>108</v>
      </c>
    </row>
    <row r="36" spans="1:7" s="12" customFormat="1">
      <c r="A36" s="24"/>
      <c r="B36" s="126" t="s">
        <v>109</v>
      </c>
      <c r="C36" s="127"/>
      <c r="D36" s="128" t="s">
        <v>168</v>
      </c>
      <c r="E36" s="129"/>
    </row>
    <row r="37" spans="1:7" s="12" customFormat="1">
      <c r="A37" s="24"/>
      <c r="B37" s="130" t="s">
        <v>110</v>
      </c>
      <c r="C37" s="131"/>
      <c r="D37" s="132" t="s">
        <v>168</v>
      </c>
      <c r="E37" s="133"/>
    </row>
    <row r="38" spans="1:7" s="12" customFormat="1">
      <c r="A38" s="24"/>
      <c r="B38" s="130" t="s">
        <v>111</v>
      </c>
      <c r="C38" s="131"/>
      <c r="D38" s="143" t="s">
        <v>168</v>
      </c>
      <c r="E38" s="135"/>
    </row>
    <row r="39" spans="1:7" s="12" customFormat="1">
      <c r="A39" s="24"/>
      <c r="B39" s="136" t="s">
        <v>112</v>
      </c>
      <c r="C39" s="137"/>
      <c r="D39" s="144" t="s">
        <v>168</v>
      </c>
      <c r="E39" s="135"/>
    </row>
    <row r="40" spans="1:7" s="12" customFormat="1">
      <c r="A40" s="24"/>
      <c r="B40" s="136" t="s">
        <v>113</v>
      </c>
      <c r="C40" s="137"/>
      <c r="D40" s="144" t="s">
        <v>168</v>
      </c>
      <c r="E40" s="135"/>
    </row>
    <row r="41" spans="1:7" s="12" customFormat="1">
      <c r="A41" s="24"/>
      <c r="B41" s="136" t="s">
        <v>114</v>
      </c>
      <c r="C41" s="137"/>
      <c r="D41" s="144" t="s">
        <v>168</v>
      </c>
      <c r="E41" s="135"/>
    </row>
    <row r="42" spans="1:7" s="12" customFormat="1">
      <c r="A42" s="24"/>
      <c r="B42" s="136" t="s">
        <v>115</v>
      </c>
      <c r="C42" s="137"/>
      <c r="D42" s="144" t="s">
        <v>168</v>
      </c>
      <c r="E42" s="135"/>
    </row>
    <row r="43" spans="1:7" s="12" customFormat="1">
      <c r="A43" s="24"/>
      <c r="B43" s="136" t="s">
        <v>116</v>
      </c>
      <c r="C43" s="137"/>
      <c r="D43" s="144" t="s">
        <v>168</v>
      </c>
      <c r="E43" s="135"/>
    </row>
    <row r="44" spans="1:7" s="12" customFormat="1">
      <c r="A44" s="24"/>
      <c r="B44" s="136" t="s">
        <v>117</v>
      </c>
      <c r="C44" s="137"/>
      <c r="D44" s="144" t="s">
        <v>168</v>
      </c>
      <c r="E44" s="135"/>
    </row>
    <row r="45" spans="1:7" s="12" customFormat="1">
      <c r="A45" s="24"/>
      <c r="B45" s="155" t="s">
        <v>118</v>
      </c>
      <c r="C45" s="137"/>
      <c r="D45" s="144" t="s">
        <v>168</v>
      </c>
      <c r="E45" s="135"/>
    </row>
    <row r="46" spans="1:7" s="12" customFormat="1">
      <c r="A46" s="24"/>
      <c r="B46" s="155" t="s">
        <v>119</v>
      </c>
      <c r="C46" s="137"/>
      <c r="D46" s="134" t="s">
        <v>168</v>
      </c>
      <c r="E46" s="135"/>
    </row>
    <row r="47" spans="1:7" s="12" customFormat="1">
      <c r="A47" s="24"/>
      <c r="B47" s="156" t="s">
        <v>120</v>
      </c>
      <c r="C47" s="153"/>
      <c r="D47" s="134" t="s">
        <v>168</v>
      </c>
      <c r="E47" s="135"/>
    </row>
    <row r="48" spans="1:7" s="12" customFormat="1" ht="30.75" customHeight="1" thickBot="1">
      <c r="A48" s="24"/>
      <c r="B48" s="138" t="s">
        <v>121</v>
      </c>
      <c r="C48" s="142"/>
      <c r="D48" s="193" t="s">
        <v>169</v>
      </c>
      <c r="E48" s="194"/>
    </row>
    <row r="49" spans="1:6" s="12" customFormat="1" ht="15" thickBot="1">
      <c r="A49" s="24"/>
      <c r="B49" s="139" t="s">
        <v>122</v>
      </c>
      <c r="C49" s="140"/>
      <c r="D49" s="206"/>
      <c r="E49" s="207"/>
    </row>
    <row r="50" spans="1:6" s="12" customFormat="1">
      <c r="A50" s="24"/>
      <c r="B50" s="24"/>
      <c r="C50" s="48"/>
      <c r="D50" s="48"/>
      <c r="E50" s="25"/>
    </row>
    <row r="51" spans="1:6" s="196" customFormat="1" ht="22.8">
      <c r="A51" s="196" t="s">
        <v>123</v>
      </c>
    </row>
    <row r="52" spans="1:6" s="3" customFormat="1" ht="13.8">
      <c r="A52" s="202" t="s">
        <v>124</v>
      </c>
      <c r="B52" s="11" t="s">
        <v>125</v>
      </c>
      <c r="C52" s="63" t="s">
        <v>126</v>
      </c>
      <c r="D52" s="63" t="s">
        <v>127</v>
      </c>
      <c r="E52" s="11" t="s">
        <v>128</v>
      </c>
    </row>
    <row r="53" spans="1:6" s="3" customFormat="1" ht="13.8">
      <c r="A53" s="202"/>
      <c r="B53" s="11" t="str">
        <f>CONCATENATE("Date: ",TEXT('Case details'!B7,"dd/mm/yy"))</f>
        <v>Date: 29/05/24</v>
      </c>
      <c r="C53" s="63" t="s">
        <v>204</v>
      </c>
      <c r="D53" s="63" t="s">
        <v>129</v>
      </c>
      <c r="E53" s="11" t="s">
        <v>129</v>
      </c>
    </row>
    <row r="54" spans="1:6" s="184" customFormat="1" ht="13.8">
      <c r="A54" s="184" t="s">
        <v>130</v>
      </c>
    </row>
    <row r="55" spans="1:6" s="3" customFormat="1" ht="13.8">
      <c r="A55" s="63"/>
      <c r="B55" s="66" t="str">
        <f>CONCATENATE('Case details'!B15," (",TEXT('Case details'!B16,"dd/mm/yyyy"),")")</f>
        <v>Energy Strategy Report (27/03/2024)</v>
      </c>
      <c r="C55" s="63"/>
      <c r="D55" s="63"/>
      <c r="E55" s="11"/>
    </row>
    <row r="56" spans="1:6" s="184" customFormat="1" ht="13.8">
      <c r="A56" s="184" t="s">
        <v>131</v>
      </c>
    </row>
    <row r="57" spans="1:6" s="47" customFormat="1" ht="13.8">
      <c r="C57" s="50"/>
      <c r="D57" s="50"/>
    </row>
    <row r="58" spans="1:6" ht="81.75" customHeight="1">
      <c r="A58" s="11">
        <v>1</v>
      </c>
      <c r="B58" s="19" t="s">
        <v>171</v>
      </c>
      <c r="C58" s="55" t="s">
        <v>213</v>
      </c>
      <c r="F58" s="54"/>
    </row>
    <row r="59" spans="1:6" ht="408.75" customHeight="1">
      <c r="A59" s="11">
        <v>2</v>
      </c>
      <c r="B59" s="50" t="s">
        <v>201</v>
      </c>
      <c r="C59" s="54" t="s">
        <v>219</v>
      </c>
      <c r="F59" s="54"/>
    </row>
    <row r="60" spans="1:6" ht="115.5" customHeight="1">
      <c r="A60" s="11">
        <f>COUNTIFS($B$58:B60,"&lt;&gt;")</f>
        <v>3</v>
      </c>
      <c r="B60" s="175" t="s">
        <v>172</v>
      </c>
      <c r="C60" s="54" t="s">
        <v>206</v>
      </c>
    </row>
    <row r="61" spans="1:6" s="184" customFormat="1" ht="13.8">
      <c r="A61" s="184" t="s">
        <v>132</v>
      </c>
    </row>
    <row r="62" spans="1:6" ht="118.5" customHeight="1">
      <c r="A62" s="11">
        <f>COUNTIFS($B$58:B62,"&lt;&gt;")</f>
        <v>4</v>
      </c>
      <c r="B62" s="19" t="s">
        <v>187</v>
      </c>
      <c r="C62" s="54" t="s">
        <v>207</v>
      </c>
      <c r="D62" s="55" t="s">
        <v>133</v>
      </c>
      <c r="F62" s="52"/>
    </row>
    <row r="63" spans="1:6" ht="262.5" customHeight="1">
      <c r="A63" s="11">
        <f>COUNTIFS($B$58:B63,"&lt;&gt;")</f>
        <v>5</v>
      </c>
      <c r="B63" s="175" t="s">
        <v>188</v>
      </c>
      <c r="C63" s="54" t="s">
        <v>208</v>
      </c>
      <c r="F63" s="52"/>
    </row>
    <row r="64" spans="1:6" ht="85.5" customHeight="1">
      <c r="A64" s="11">
        <f>COUNTIFS($B$58:B64,"&lt;&gt;")</f>
        <v>6</v>
      </c>
      <c r="B64" s="19" t="s">
        <v>134</v>
      </c>
      <c r="C64" s="54" t="s">
        <v>220</v>
      </c>
      <c r="F64" s="52"/>
    </row>
    <row r="65" spans="1:7" s="184" customFormat="1" ht="13.8">
      <c r="A65" s="184" t="s">
        <v>135</v>
      </c>
    </row>
    <row r="66" spans="1:7" ht="113.4" customHeight="1">
      <c r="A66" s="11">
        <f>COUNTIFS($B$58:B66,"&lt;&gt;")</f>
        <v>7</v>
      </c>
      <c r="B66" s="176" t="s">
        <v>176</v>
      </c>
      <c r="C66" s="54" t="s">
        <v>214</v>
      </c>
      <c r="D66" s="55"/>
      <c r="F66" s="54"/>
    </row>
    <row r="67" spans="1:7" ht="187.8" customHeight="1">
      <c r="A67" s="11">
        <f>COUNTIFS($B$58:B67,"&lt;&gt;")</f>
        <v>8</v>
      </c>
      <c r="B67" s="19" t="s">
        <v>177</v>
      </c>
      <c r="C67" s="54" t="s">
        <v>215</v>
      </c>
      <c r="F67" s="2"/>
    </row>
    <row r="68" spans="1:7" s="184" customFormat="1" ht="13.8">
      <c r="A68" s="184" t="s">
        <v>76</v>
      </c>
    </row>
    <row r="69" spans="1:7" ht="72">
      <c r="A69" s="11">
        <f>COUNTIFS($B$58:B69,"&lt;&gt;")</f>
        <v>9</v>
      </c>
      <c r="B69" s="19" t="s">
        <v>178</v>
      </c>
      <c r="C69" s="55" t="s">
        <v>216</v>
      </c>
      <c r="F69" s="56"/>
    </row>
    <row r="70" spans="1:7" ht="237" customHeight="1">
      <c r="A70" s="11">
        <f>COUNTIFS($B$58:B70,"&lt;&gt;")</f>
        <v>10</v>
      </c>
      <c r="B70" s="175" t="s">
        <v>185</v>
      </c>
      <c r="C70" s="55" t="s">
        <v>221</v>
      </c>
      <c r="G70" s="2"/>
    </row>
    <row r="71" spans="1:7">
      <c r="B71" s="19"/>
      <c r="F71" s="2"/>
    </row>
    <row r="72" spans="1:7" s="184" customFormat="1" ht="13.8">
      <c r="A72" s="184" t="s">
        <v>136</v>
      </c>
    </row>
    <row r="73" spans="1:7" ht="184.5" customHeight="1">
      <c r="A73" s="11">
        <f>COUNTIFS($B$58:B73,"&lt;&gt;")</f>
        <v>11</v>
      </c>
      <c r="B73" s="175" t="s">
        <v>179</v>
      </c>
      <c r="C73" s="54" t="s">
        <v>209</v>
      </c>
      <c r="F73" s="2"/>
    </row>
    <row r="74" spans="1:7" ht="207.75" customHeight="1">
      <c r="A74" s="11">
        <f>COUNTIFS($B$58:B74,"&lt;&gt;")</f>
        <v>12</v>
      </c>
      <c r="B74" s="175" t="s">
        <v>189</v>
      </c>
      <c r="C74" s="54" t="s">
        <v>210</v>
      </c>
      <c r="D74" s="54"/>
      <c r="F74" s="54"/>
    </row>
    <row r="75" spans="1:7" s="29" customFormat="1">
      <c r="A75" s="64" t="s">
        <v>51</v>
      </c>
      <c r="B75" s="27"/>
      <c r="C75" s="51"/>
      <c r="D75" s="51"/>
      <c r="E75" s="28"/>
    </row>
    <row r="76" spans="1:7" ht="84.75" customHeight="1">
      <c r="A76" s="11">
        <f>COUNTIFS($B$58:B76,"&lt;&gt;")</f>
        <v>13</v>
      </c>
      <c r="B76" s="175" t="s">
        <v>180</v>
      </c>
      <c r="C76" s="54" t="s">
        <v>205</v>
      </c>
    </row>
    <row r="77" spans="1:7" s="29" customFormat="1">
      <c r="A77" s="64" t="s">
        <v>137</v>
      </c>
      <c r="B77" s="27"/>
      <c r="C77" s="51"/>
      <c r="D77" s="51"/>
      <c r="E77" s="28"/>
    </row>
    <row r="78" spans="1:7" ht="138" customHeight="1">
      <c r="A78" s="11">
        <f>COUNTIFS($B$58:B78,"&lt;&gt;")</f>
        <v>14</v>
      </c>
      <c r="B78" s="175" t="s">
        <v>181</v>
      </c>
      <c r="C78" s="54" t="s">
        <v>217</v>
      </c>
      <c r="F78" s="54"/>
    </row>
    <row r="79" spans="1:7" s="152" customFormat="1">
      <c r="A79" s="64" t="s">
        <v>58</v>
      </c>
      <c r="B79" s="149"/>
      <c r="C79" s="150"/>
      <c r="D79" s="150"/>
      <c r="E79" s="151"/>
    </row>
    <row r="80" spans="1:7" ht="129.75" customHeight="1">
      <c r="A80" s="11">
        <f>COUNTIFS($B$58:B80,"&lt;&gt;")</f>
        <v>15</v>
      </c>
      <c r="B80" s="175" t="s">
        <v>184</v>
      </c>
      <c r="C80" s="54" t="s">
        <v>218</v>
      </c>
      <c r="F80" s="52"/>
    </row>
    <row r="81" spans="1:6" s="29" customFormat="1">
      <c r="A81" s="64" t="s">
        <v>138</v>
      </c>
      <c r="B81" s="27"/>
      <c r="C81" s="51"/>
      <c r="D81" s="51"/>
      <c r="E81" s="28"/>
    </row>
    <row r="82" spans="1:6">
      <c r="B82" s="20"/>
    </row>
    <row r="83" spans="1:6" ht="89.4" customHeight="1">
      <c r="A83" s="11">
        <f>COUNTIFS($B$58:B83,"&lt;&gt;")</f>
        <v>16</v>
      </c>
      <c r="B83" s="175" t="s">
        <v>182</v>
      </c>
      <c r="C83" s="54" t="s">
        <v>211</v>
      </c>
    </row>
    <row r="84" spans="1:6" ht="27.6">
      <c r="A84" s="177">
        <f>COUNTIFS($B$58:B84,"&lt;&gt;")</f>
        <v>17</v>
      </c>
      <c r="B84" s="175" t="s">
        <v>183</v>
      </c>
      <c r="C84" s="54" t="s">
        <v>212</v>
      </c>
    </row>
    <row r="85" spans="1:6" ht="28.8">
      <c r="A85" s="177">
        <f>COUNTIFS($B$58:B85,"&lt;&gt;")</f>
        <v>18</v>
      </c>
      <c r="B85" s="175" t="s">
        <v>139</v>
      </c>
      <c r="C85" s="54" t="s">
        <v>222</v>
      </c>
    </row>
    <row r="86" spans="1:6">
      <c r="B86" s="20"/>
      <c r="C86" s="52"/>
    </row>
    <row r="87" spans="1:6">
      <c r="B87" s="20"/>
      <c r="C87" s="52"/>
      <c r="F87" s="52"/>
    </row>
    <row r="88" spans="1:6">
      <c r="B88" s="20"/>
    </row>
    <row r="91" spans="1:6" s="38" customFormat="1">
      <c r="A91" s="35" t="s">
        <v>140</v>
      </c>
      <c r="B91" s="36"/>
      <c r="C91" s="53"/>
      <c r="D91" s="53"/>
      <c r="E91" s="37"/>
    </row>
    <row r="140" spans="2:2">
      <c r="B140" s="61" t="s">
        <v>141</v>
      </c>
    </row>
    <row r="141" spans="2:2">
      <c r="B141" s="61" t="s">
        <v>142</v>
      </c>
    </row>
    <row r="142" spans="2:2">
      <c r="B142" s="61" t="s">
        <v>143</v>
      </c>
    </row>
    <row r="143" spans="2:2">
      <c r="B143" s="61" t="s">
        <v>144</v>
      </c>
    </row>
    <row r="144" spans="2:2">
      <c r="B144" s="61" t="s">
        <v>145</v>
      </c>
    </row>
    <row r="145" spans="2:2">
      <c r="B145" s="61" t="s">
        <v>146</v>
      </c>
    </row>
    <row r="146" spans="2:2">
      <c r="B146" s="61" t="s">
        <v>147</v>
      </c>
    </row>
    <row r="147" spans="2:2">
      <c r="B147" s="61" t="s">
        <v>148</v>
      </c>
    </row>
  </sheetData>
  <mergeCells count="24">
    <mergeCell ref="A4:XFD4"/>
    <mergeCell ref="A52:A53"/>
    <mergeCell ref="C14:C16"/>
    <mergeCell ref="C27:C29"/>
    <mergeCell ref="D49:E49"/>
    <mergeCell ref="C25:C26"/>
    <mergeCell ref="C31:C33"/>
    <mergeCell ref="A72:XFD72"/>
    <mergeCell ref="A68:XFD68"/>
    <mergeCell ref="A65:XFD65"/>
    <mergeCell ref="A61:XFD61"/>
    <mergeCell ref="A56:XFD56"/>
    <mergeCell ref="A54:XFD54"/>
    <mergeCell ref="B9:B23"/>
    <mergeCell ref="B25:B29"/>
    <mergeCell ref="B31:B33"/>
    <mergeCell ref="F9:F23"/>
    <mergeCell ref="F25:F29"/>
    <mergeCell ref="D48:E48"/>
    <mergeCell ref="F31:F33"/>
    <mergeCell ref="C17:C20"/>
    <mergeCell ref="A51:XFD51"/>
    <mergeCell ref="C22:C23"/>
    <mergeCell ref="C9:C12"/>
  </mergeCells>
  <conditionalFormatting sqref="D36:D47">
    <cfRule type="cellIs" dxfId="22" priority="3" operator="equal">
      <formula>"TBC"</formula>
    </cfRule>
  </conditionalFormatting>
  <conditionalFormatting sqref="E7:E33">
    <cfRule type="containsText" dxfId="21" priority="77" operator="containsText" text="Received but items still outstanding">
      <formula>NOT(ISERROR(SEARCH("Received but items still outstanding",E7)))</formula>
    </cfRule>
    <cfRule type="containsText" dxfId="20" priority="78" operator="containsText" text="N/A">
      <formula>NOT(ISERROR(SEARCH("N/A",E7)))</formula>
    </cfRule>
    <cfRule type="containsText" dxfId="19" priority="79" operator="containsText" text="Not yet received">
      <formula>NOT(ISERROR(SEARCH("Not yet received",E7)))</formula>
    </cfRule>
    <cfRule type="containsText" dxfId="18" priority="80" operator="containsText" text="Received and nothing further required">
      <formula>NOT(ISERROR(SEARCH("Received and nothing further required",E7)))</formula>
    </cfRule>
  </conditionalFormatting>
  <conditionalFormatting sqref="E17">
    <cfRule type="cellIs" dxfId="17" priority="1" operator="equal">
      <formula>$B$143</formula>
    </cfRule>
    <cfRule type="cellIs" dxfId="16" priority="2" operator="equal">
      <formula>$B$140</formula>
    </cfRule>
    <cfRule type="cellIs" dxfId="15" priority="4" operator="equal">
      <formula>$B$145</formula>
    </cfRule>
    <cfRule type="cellIs" dxfId="14" priority="5" operator="equal">
      <formula>$B$144</formula>
    </cfRule>
    <cfRule type="cellIs" dxfId="13" priority="6" operator="equal">
      <formula>$B$142</formula>
    </cfRule>
    <cfRule type="cellIs" dxfId="12" priority="7" operator="equal">
      <formula>$B$141</formula>
    </cfRule>
  </conditionalFormatting>
  <conditionalFormatting sqref="E25:E28">
    <cfRule type="cellIs" dxfId="11" priority="35" operator="equal">
      <formula>$B$145</formula>
    </cfRule>
    <cfRule type="cellIs" dxfId="10" priority="36" operator="equal">
      <formula>$B$144</formula>
    </cfRule>
    <cfRule type="cellIs" dxfId="9" priority="37" operator="equal">
      <formula>$B$142</formula>
    </cfRule>
    <cfRule type="cellIs" dxfId="8" priority="38" operator="equal">
      <formula>$B$141</formula>
    </cfRule>
  </conditionalFormatting>
  <conditionalFormatting sqref="E26:E33">
    <cfRule type="cellIs" dxfId="7" priority="9" operator="equal">
      <formula>$B$145</formula>
    </cfRule>
    <cfRule type="cellIs" dxfId="6" priority="10" operator="equal">
      <formula>$B$144</formula>
    </cfRule>
    <cfRule type="cellIs" dxfId="5" priority="11" operator="equal">
      <formula>$B$142</formula>
    </cfRule>
    <cfRule type="cellIs" dxfId="4" priority="12" operator="equal">
      <formula>$B$141</formula>
    </cfRule>
  </conditionalFormatting>
  <conditionalFormatting sqref="F7:F15 F25 F31:F32">
    <cfRule type="containsText" dxfId="3" priority="8" operator="containsText" text="Potential Non-Compliance-Pending Information">
      <formula>NOT(ISERROR(SEARCH("Potential Non-Compliance-Pending Information",F7)))</formula>
    </cfRule>
    <cfRule type="containsText" dxfId="2" priority="25" operator="containsText" text="Potential Compliance-Pending Information">
      <formula>NOT(ISERROR(SEARCH("Potential Compliance-Pending Information",F7)))</formula>
    </cfRule>
    <cfRule type="beginsWith" dxfId="1" priority="26" operator="beginsWith" text="Non-compliant">
      <formula>LEFT(F7,LEN("Non-compliant"))="Non-compliant"</formula>
    </cfRule>
    <cfRule type="beginsWith" dxfId="0" priority="27" operator="beginsWith" text="Compliant">
      <formula>LEFT(F7,LEN("Compliant"))="Compliant"</formula>
    </cfRule>
  </conditionalFormatting>
  <dataValidations disablePrompts="1" count="4">
    <dataValidation type="list" allowBlank="1" showInputMessage="1" showErrorMessage="1" sqref="E7:E16 E18:E33" xr:uid="{D5D20D32-F606-4E11-899F-5AC92ACD8A67}">
      <formula1>"Received and nothing further required,Received but items still outstanding, Not yet received - applicant to submit and provide reference ---&gt;,N/A"</formula1>
    </dataValidation>
    <dataValidation type="list" allowBlank="1" showInputMessage="1" showErrorMessage="1" sqref="E17" xr:uid="{DDD70110-F077-40E1-9428-DBD78E35DFA2}">
      <formula1>$B$140:$B$147</formula1>
    </dataValidation>
    <dataValidation type="list" allowBlank="1" showInputMessage="1" showErrorMessage="1" sqref="F7:F33" xr:uid="{2B626800-347C-422A-93D4-D799CD951AE8}">
      <formula1>"Compliant,Potential Compliance-Pending Information,Potential Non-Compliance-Pending Information,Non-compliant"</formula1>
    </dataValidation>
    <dataValidation type="list" allowBlank="1" showInputMessage="1" showErrorMessage="1" sqref="C48:E48" xr:uid="{E7D4A00A-BC82-43FC-B6A6-ACBBB3583D47}">
      <formula1>"Received and Under Separate Consultation,Not Received"</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topLeftCell="A8" zoomScale="89" workbookViewId="0">
      <selection activeCell="C27" sqref="C27"/>
    </sheetView>
  </sheetViews>
  <sheetFormatPr defaultColWidth="9.109375" defaultRowHeight="14.4"/>
  <cols>
    <col min="1" max="1" width="22.109375" style="12" customWidth="1"/>
    <col min="2" max="2" width="31.44140625" style="12" customWidth="1"/>
    <col min="3" max="4" width="20.5546875" style="12" customWidth="1"/>
    <col min="5" max="5" width="15.44140625" style="12" customWidth="1"/>
    <col min="6" max="6" width="25.88671875" style="12" hidden="1" customWidth="1"/>
    <col min="7" max="7" width="26.44140625" style="12" hidden="1" customWidth="1"/>
    <col min="8" max="9" width="25.88671875" style="12" hidden="1" customWidth="1"/>
    <col min="10" max="10" width="20.44140625" style="12" customWidth="1"/>
    <col min="11" max="11" width="24.5546875" style="12" customWidth="1"/>
    <col min="12" max="12" width="16.44140625" style="12" customWidth="1"/>
    <col min="13" max="13" width="27.109375" style="12" customWidth="1"/>
    <col min="14" max="16384" width="9.109375" style="12"/>
  </cols>
  <sheetData>
    <row r="1" spans="1:13">
      <c r="E1" s="212" t="s">
        <v>149</v>
      </c>
    </row>
    <row r="2" spans="1:13" s="23" customFormat="1">
      <c r="E2" s="213"/>
    </row>
    <row r="4" spans="1:13" s="6" customFormat="1" ht="53.25" customHeight="1">
      <c r="A4" s="214" t="s">
        <v>203</v>
      </c>
      <c r="B4" s="214"/>
      <c r="E4" s="141"/>
      <c r="F4" s="179" t="s">
        <v>150</v>
      </c>
      <c r="G4" s="179"/>
      <c r="J4" s="174" t="s">
        <v>170</v>
      </c>
    </row>
    <row r="5" spans="1:13" ht="30">
      <c r="A5" s="209" t="str">
        <f>IF('Energy Comments'!E17='Energy Comments'!B142,"SAP 2012",IF('Energy Comments'!E17='Energy Comments'!B145,"SAP 2012",IF(OR('Energy Comments'!E17='Energy Comments'!B140,'Energy Comments'!B143='Energy Comments'!E17),"SAP 10.2","SAP 10")))</f>
        <v>SAP 10.2</v>
      </c>
      <c r="B5" s="65" t="s">
        <v>151</v>
      </c>
      <c r="C5" s="211" t="s">
        <v>152</v>
      </c>
      <c r="D5" s="211"/>
      <c r="F5" s="209" t="str">
        <f>A5</f>
        <v>SAP 10.2</v>
      </c>
      <c r="G5" s="65" t="s">
        <v>151</v>
      </c>
      <c r="H5" s="211" t="s">
        <v>152</v>
      </c>
      <c r="I5" s="211"/>
      <c r="J5" s="209" t="str">
        <f>IF('Energy Comments'!N17='Energy Comments'!K142,"SAP 2012",IF('Energy Comments'!N17='Energy Comments'!K145,"SAP 2012",IF(OR('Energy Comments'!N17='Energy Comments'!K140,'Energy Comments'!K143='Energy Comments'!N17),"SAP 10.2","SAP 10")))</f>
        <v>SAP 2012</v>
      </c>
      <c r="K5" s="65" t="s">
        <v>151</v>
      </c>
      <c r="L5" s="211" t="s">
        <v>152</v>
      </c>
      <c r="M5" s="211"/>
    </row>
    <row r="6" spans="1:13" ht="27.6">
      <c r="A6" s="210"/>
      <c r="B6" s="65" t="s">
        <v>153</v>
      </c>
      <c r="C6" s="65" t="s">
        <v>153</v>
      </c>
      <c r="D6" s="65" t="s">
        <v>154</v>
      </c>
      <c r="F6" s="210"/>
      <c r="G6" s="65" t="s">
        <v>153</v>
      </c>
      <c r="H6" s="65" t="s">
        <v>153</v>
      </c>
      <c r="I6" s="65" t="s">
        <v>154</v>
      </c>
      <c r="J6" s="210"/>
      <c r="K6" s="65" t="s">
        <v>153</v>
      </c>
      <c r="L6" s="65" t="s">
        <v>153</v>
      </c>
      <c r="M6" s="65" t="s">
        <v>154</v>
      </c>
    </row>
    <row r="7" spans="1:13" ht="40.5" customHeight="1">
      <c r="A7" s="30" t="s">
        <v>155</v>
      </c>
      <c r="B7" s="167"/>
      <c r="C7" s="165"/>
      <c r="D7" s="31"/>
      <c r="F7" s="30" t="s">
        <v>156</v>
      </c>
      <c r="G7" s="15"/>
      <c r="H7" s="31"/>
      <c r="I7" s="31"/>
      <c r="J7" s="30" t="s">
        <v>155</v>
      </c>
      <c r="K7" s="167">
        <v>129</v>
      </c>
      <c r="L7" s="165"/>
      <c r="M7" s="31"/>
    </row>
    <row r="8" spans="1:13" ht="21" customHeight="1">
      <c r="A8" s="30" t="s">
        <v>157</v>
      </c>
      <c r="B8" s="167"/>
      <c r="C8" s="168">
        <f>B7-B8</f>
        <v>0</v>
      </c>
      <c r="D8" s="39" t="e">
        <f>C8/$B$7</f>
        <v>#DIV/0!</v>
      </c>
      <c r="F8" s="30" t="s">
        <v>157</v>
      </c>
      <c r="G8" s="15"/>
      <c r="H8" s="15">
        <f>G7-G8</f>
        <v>0</v>
      </c>
      <c r="I8" s="39" t="e">
        <f>H8/$G$7</f>
        <v>#DIV/0!</v>
      </c>
      <c r="J8" s="30" t="s">
        <v>157</v>
      </c>
      <c r="K8" s="167">
        <v>109.5</v>
      </c>
      <c r="L8" s="168">
        <f>K7-K8</f>
        <v>19.5</v>
      </c>
      <c r="M8" s="39">
        <f>L8/$K$7</f>
        <v>0.15116279069767441</v>
      </c>
    </row>
    <row r="9" spans="1:13" ht="21" customHeight="1">
      <c r="A9" s="30" t="s">
        <v>158</v>
      </c>
      <c r="B9" s="167"/>
      <c r="C9" s="168">
        <f>B8-B9</f>
        <v>0</v>
      </c>
      <c r="D9" s="39" t="e">
        <f>C9/$B$7</f>
        <v>#DIV/0!</v>
      </c>
      <c r="F9" s="30" t="s">
        <v>158</v>
      </c>
      <c r="G9" s="15"/>
      <c r="H9" s="15">
        <f>G8-G9</f>
        <v>0</v>
      </c>
      <c r="I9" s="39" t="e">
        <f t="shared" ref="I9:I11" si="0">H9/$G$7</f>
        <v>#DIV/0!</v>
      </c>
      <c r="J9" s="30" t="s">
        <v>158</v>
      </c>
      <c r="K9" s="167">
        <v>109.5</v>
      </c>
      <c r="L9" s="168">
        <f>K8-K9</f>
        <v>0</v>
      </c>
      <c r="M9" s="39">
        <f>L9/$K$7</f>
        <v>0</v>
      </c>
    </row>
    <row r="10" spans="1:13" ht="21" customHeight="1">
      <c r="A10" s="30" t="s">
        <v>159</v>
      </c>
      <c r="B10" s="167"/>
      <c r="C10" s="168">
        <f>B9-B10</f>
        <v>0</v>
      </c>
      <c r="D10" s="39" t="e">
        <f>C10/$B$7</f>
        <v>#DIV/0!</v>
      </c>
      <c r="F10" s="30" t="s">
        <v>159</v>
      </c>
      <c r="G10" s="15"/>
      <c r="H10" s="15">
        <f>G9-G10</f>
        <v>0</v>
      </c>
      <c r="I10" s="39" t="e">
        <f t="shared" si="0"/>
        <v>#DIV/0!</v>
      </c>
      <c r="J10" s="30" t="s">
        <v>159</v>
      </c>
      <c r="K10" s="167">
        <v>83.2</v>
      </c>
      <c r="L10" s="168">
        <f>K9-K10</f>
        <v>26.299999999999997</v>
      </c>
      <c r="M10" s="39">
        <f>L10/$K$7</f>
        <v>0.20387596899224805</v>
      </c>
    </row>
    <row r="11" spans="1:13" ht="21" customHeight="1">
      <c r="A11" s="32" t="s">
        <v>160</v>
      </c>
      <c r="B11" s="166"/>
      <c r="C11" s="168">
        <f>SUM(C8:C10)</f>
        <v>0</v>
      </c>
      <c r="D11" s="39" t="e">
        <f>C11/$B$7</f>
        <v>#DIV/0!</v>
      </c>
      <c r="F11" s="32" t="s">
        <v>160</v>
      </c>
      <c r="G11" s="33"/>
      <c r="H11" s="15">
        <f>SUM(H8:H10)</f>
        <v>0</v>
      </c>
      <c r="I11" s="39" t="e">
        <f t="shared" si="0"/>
        <v>#DIV/0!</v>
      </c>
      <c r="J11" s="32" t="s">
        <v>160</v>
      </c>
      <c r="K11" s="166">
        <v>96.9</v>
      </c>
      <c r="L11" s="168">
        <f>SUM(L8:L10)</f>
        <v>45.8</v>
      </c>
      <c r="M11" s="39">
        <f>L11/$K$7</f>
        <v>0.35503875968992243</v>
      </c>
    </row>
    <row r="12" spans="1:13" ht="21" customHeight="1">
      <c r="A12" s="16"/>
      <c r="B12" s="17"/>
      <c r="C12" s="18"/>
      <c r="D12" s="18"/>
      <c r="F12" s="16"/>
      <c r="G12" s="17"/>
      <c r="H12" s="18"/>
      <c r="I12" s="18"/>
    </row>
    <row r="14" spans="1:13" ht="77.400000000000006" customHeight="1">
      <c r="A14" s="214" t="s">
        <v>202</v>
      </c>
      <c r="B14" s="214"/>
      <c r="C14" s="6"/>
      <c r="D14" s="6"/>
      <c r="F14" s="179" t="s">
        <v>161</v>
      </c>
      <c r="G14" s="179"/>
      <c r="H14" s="6"/>
      <c r="I14" s="6"/>
    </row>
    <row r="15" spans="1:13" ht="30">
      <c r="A15" s="209" t="str">
        <f>IF('Energy Comments'!E17='Energy Comments'!B142,"SAP 2012",IF('Energy Comments'!E17='Energy Comments'!B145,"SAP 2012",IF(OR('Energy Comments'!E17='Energy Comments'!B140,'Energy Comments'!B143='Energy Comments'!E17),"SAP 10.2","SAP 10")))</f>
        <v>SAP 10.2</v>
      </c>
      <c r="B15" s="65" t="s">
        <v>151</v>
      </c>
      <c r="C15" s="211" t="s">
        <v>152</v>
      </c>
      <c r="D15" s="211"/>
      <c r="F15" s="209" t="str">
        <f>A15</f>
        <v>SAP 10.2</v>
      </c>
      <c r="G15" s="65" t="s">
        <v>151</v>
      </c>
      <c r="H15" s="211" t="s">
        <v>152</v>
      </c>
      <c r="I15" s="211"/>
    </row>
    <row r="16" spans="1:13">
      <c r="A16" s="210"/>
      <c r="B16" s="65" t="s">
        <v>153</v>
      </c>
      <c r="C16" s="65" t="s">
        <v>153</v>
      </c>
      <c r="D16" s="65" t="s">
        <v>154</v>
      </c>
      <c r="F16" s="210"/>
      <c r="G16" s="65" t="s">
        <v>153</v>
      </c>
      <c r="H16" s="65" t="s">
        <v>153</v>
      </c>
      <c r="I16" s="65" t="s">
        <v>154</v>
      </c>
    </row>
    <row r="17" spans="1:9" ht="40.5" customHeight="1">
      <c r="A17" s="30" t="s">
        <v>155</v>
      </c>
      <c r="B17" s="169">
        <v>129</v>
      </c>
      <c r="C17" s="170"/>
      <c r="D17" s="31"/>
      <c r="F17" s="30" t="s">
        <v>156</v>
      </c>
      <c r="G17" s="15"/>
      <c r="H17" s="31"/>
      <c r="I17" s="31"/>
    </row>
    <row r="18" spans="1:9" ht="21" customHeight="1">
      <c r="A18" s="30" t="s">
        <v>157</v>
      </c>
      <c r="B18" s="169">
        <v>109.5</v>
      </c>
      <c r="C18" s="169">
        <f>B17-B18</f>
        <v>19.5</v>
      </c>
      <c r="D18" s="39">
        <f>C18/$B$17</f>
        <v>0.15116279069767441</v>
      </c>
      <c r="F18" s="30" t="s">
        <v>157</v>
      </c>
      <c r="G18" s="15"/>
      <c r="H18" s="15">
        <f>G17-G18</f>
        <v>0</v>
      </c>
      <c r="I18" s="39" t="e">
        <f>H18/$H$17</f>
        <v>#DIV/0!</v>
      </c>
    </row>
    <row r="19" spans="1:9" ht="21" customHeight="1">
      <c r="A19" s="30" t="s">
        <v>158</v>
      </c>
      <c r="B19" s="169">
        <v>109.5</v>
      </c>
      <c r="C19" s="169">
        <f>B18-B19</f>
        <v>0</v>
      </c>
      <c r="D19" s="39">
        <f>C19/$B$17</f>
        <v>0</v>
      </c>
      <c r="F19" s="30" t="s">
        <v>158</v>
      </c>
      <c r="G19" s="15"/>
      <c r="H19" s="15">
        <f>G18-G19</f>
        <v>0</v>
      </c>
      <c r="I19" s="39" t="e">
        <f t="shared" ref="I19:I21" si="1">H19/$H$17</f>
        <v>#DIV/0!</v>
      </c>
    </row>
    <row r="20" spans="1:9" ht="21" customHeight="1">
      <c r="A20" s="30" t="s">
        <v>159</v>
      </c>
      <c r="B20" s="169">
        <v>83.2</v>
      </c>
      <c r="C20" s="169">
        <f>B19-B20</f>
        <v>26.299999999999997</v>
      </c>
      <c r="D20" s="39">
        <f>C20/$B$17</f>
        <v>0.20387596899224805</v>
      </c>
      <c r="F20" s="30" t="s">
        <v>159</v>
      </c>
      <c r="G20" s="15"/>
      <c r="H20" s="15">
        <f>G19-G20</f>
        <v>0</v>
      </c>
      <c r="I20" s="39" t="e">
        <f t="shared" si="1"/>
        <v>#DIV/0!</v>
      </c>
    </row>
    <row r="21" spans="1:9" ht="21" customHeight="1">
      <c r="A21" s="32" t="s">
        <v>160</v>
      </c>
      <c r="B21" s="171"/>
      <c r="C21" s="169">
        <f>SUM(C18:C20)</f>
        <v>45.8</v>
      </c>
      <c r="D21" s="39">
        <f>C21/$B$17</f>
        <v>0.35503875968992243</v>
      </c>
      <c r="F21" s="32" t="s">
        <v>160</v>
      </c>
      <c r="G21" s="33"/>
      <c r="H21" s="15">
        <f>SUM(H18:H20)</f>
        <v>0</v>
      </c>
      <c r="I21" s="39" t="e">
        <f t="shared" si="1"/>
        <v>#DIV/0!</v>
      </c>
    </row>
    <row r="24" spans="1:9" ht="21">
      <c r="A24" s="179" t="s">
        <v>186</v>
      </c>
      <c r="B24" s="179"/>
      <c r="F24" s="179" t="s">
        <v>162</v>
      </c>
      <c r="G24" s="179"/>
    </row>
    <row r="25" spans="1:9" ht="31.2">
      <c r="A25" s="34"/>
      <c r="B25" s="21" t="s">
        <v>163</v>
      </c>
      <c r="C25" s="21" t="s">
        <v>164</v>
      </c>
      <c r="F25" s="34"/>
      <c r="G25" s="21" t="s">
        <v>163</v>
      </c>
      <c r="H25" s="21" t="s">
        <v>164</v>
      </c>
    </row>
    <row r="26" spans="1:9" ht="15">
      <c r="A26" s="13" t="s">
        <v>165</v>
      </c>
      <c r="B26" s="172">
        <f>B10</f>
        <v>0</v>
      </c>
      <c r="C26" s="173">
        <f>B26*95*30</f>
        <v>0</v>
      </c>
      <c r="F26" s="13" t="s">
        <v>165</v>
      </c>
      <c r="G26" s="14">
        <f>G10</f>
        <v>0</v>
      </c>
      <c r="H26" s="14">
        <f>G26*95*30</f>
        <v>0</v>
      </c>
    </row>
    <row r="27" spans="1:9" ht="15">
      <c r="A27" s="13" t="s">
        <v>166</v>
      </c>
      <c r="B27" s="172">
        <f>B20</f>
        <v>83.2</v>
      </c>
      <c r="C27" s="173">
        <f>B27*95*30</f>
        <v>237120</v>
      </c>
      <c r="F27" s="13" t="s">
        <v>166</v>
      </c>
      <c r="G27" s="14">
        <f>G20</f>
        <v>0</v>
      </c>
      <c r="H27" s="14">
        <f>G27*95*30</f>
        <v>0</v>
      </c>
    </row>
    <row r="28" spans="1:9" ht="15">
      <c r="A28" s="13" t="s">
        <v>167</v>
      </c>
      <c r="B28" s="172">
        <f>SUM(B26:B27)</f>
        <v>83.2</v>
      </c>
      <c r="C28" s="173">
        <f>SUM(C26:C27)</f>
        <v>237120</v>
      </c>
      <c r="F28" s="13" t="s">
        <v>167</v>
      </c>
      <c r="G28" s="14">
        <f>SUM(G26:G27)</f>
        <v>0</v>
      </c>
      <c r="H28" s="14">
        <f>SUM(H26:H27)</f>
        <v>0</v>
      </c>
    </row>
  </sheetData>
  <mergeCells count="17">
    <mergeCell ref="A24:B24"/>
    <mergeCell ref="C5:D5"/>
    <mergeCell ref="A4:B4"/>
    <mergeCell ref="A14:B14"/>
    <mergeCell ref="C15:D15"/>
    <mergeCell ref="A5:A6"/>
    <mergeCell ref="A15:A16"/>
    <mergeCell ref="J5:J6"/>
    <mergeCell ref="L5:M5"/>
    <mergeCell ref="F24:G24"/>
    <mergeCell ref="E1:E2"/>
    <mergeCell ref="F4:G4"/>
    <mergeCell ref="F5:F6"/>
    <mergeCell ref="H5:I5"/>
    <mergeCell ref="F14:G14"/>
    <mergeCell ref="F15:F16"/>
    <mergeCell ref="H15:I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Case details</vt:lpstr>
      <vt:lpstr>Pre-application advice</vt:lpstr>
      <vt:lpstr>Energy Comments</vt:lpstr>
      <vt:lpstr>CO2 performance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2022-01-28T17:23:13Z</dcterms:created>
  <dcterms:modified xsi:type="dcterms:W3CDTF">2024-11-08T12:37:57Z</dcterms:modified>
  <cp:category/>
  <cp:contentStatus/>
</cp:coreProperties>
</file>