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fpdsavills.co.uk\network\Office\BlackFriarsData\London Jobs\Current Jobs\Austin Road, Hillingdon (479137)\PLANNING APPLICATION\forms, certs, red line\planning application form\"/>
    </mc:Choice>
  </mc:AlternateContent>
  <bookViews>
    <workbookView xWindow="-100" yWindow="-100" windowWidth="23230" windowHeight="12550"/>
  </bookViews>
  <sheets>
    <sheet name="HTC as Extg" sheetId="2" r:id="rId1"/>
    <sheet name="AD as Extg" sheetId="1" r:id="rId2"/>
    <sheet name="Sheet1" sheetId="5" state="hidden" r:id="rId3"/>
    <sheet name="Sheet2" sheetId="6" state="hidden" r:id="rId4"/>
    <sheet name="HTC as Prop (Uplift)" sheetId="3" state="hidden" r:id="rId5"/>
    <sheet name="AD as Prop (Uplift)" sheetId="4" state="hidden" r:id="rId6"/>
  </sheets>
  <definedNames>
    <definedName name="_xlnm._FilterDatabase" localSheetId="1" hidden="1">'AD as Extg'!$A$4:$J$148</definedName>
    <definedName name="_xlnm._FilterDatabase" localSheetId="0" hidden="1">'HTC as Extg'!$A$4:$J$264</definedName>
    <definedName name="_xlnm._FilterDatabase" localSheetId="2" hidden="1">Sheet1!$A$1:$H$46</definedName>
    <definedName name="_xlnm.Print_Area" localSheetId="1">'AD as Extg'!$A$1:$L$189</definedName>
    <definedName name="_xlnm.Print_Area" localSheetId="5">'AD as Prop (Uplift)'!$A$1:$O$110</definedName>
    <definedName name="_xlnm.Print_Area" localSheetId="0">'HTC as Extg'!$A$1:$K$305</definedName>
    <definedName name="_xlnm.Print_Area" localSheetId="4">'HTC as Prop (Uplift)'!$A$1:$P$166</definedName>
  </definedName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L8" i="6" l="1"/>
  <c r="L5" i="1"/>
  <c r="M5" i="1" s="1"/>
  <c r="L6" i="1"/>
  <c r="M6" i="1" s="1"/>
  <c r="L7" i="1"/>
  <c r="M7" i="1" s="1"/>
  <c r="L8" i="1"/>
  <c r="M8" i="1" s="1"/>
  <c r="L9" i="1"/>
  <c r="M9" i="1" s="1"/>
  <c r="L10" i="1"/>
  <c r="M10" i="1" s="1"/>
  <c r="L11" i="1"/>
  <c r="M11" i="1" s="1"/>
  <c r="L12" i="1"/>
  <c r="M12" i="1" s="1"/>
  <c r="L13" i="1"/>
  <c r="M13" i="1" s="1"/>
  <c r="L14" i="1"/>
  <c r="M14" i="1" s="1"/>
  <c r="L15" i="1"/>
  <c r="M15" i="1" s="1"/>
  <c r="L16" i="1"/>
  <c r="M16" i="1" s="1"/>
  <c r="L17" i="1"/>
  <c r="M17" i="1" s="1"/>
  <c r="L18" i="1"/>
  <c r="M18" i="1" s="1"/>
  <c r="L19" i="1"/>
  <c r="M19" i="1" s="1"/>
  <c r="L20" i="1"/>
  <c r="M20" i="1" s="1"/>
  <c r="L21" i="1"/>
  <c r="M21" i="1" s="1"/>
  <c r="L22" i="1"/>
  <c r="M22" i="1" s="1"/>
  <c r="L23" i="1"/>
  <c r="M23" i="1" s="1"/>
  <c r="L24" i="1"/>
  <c r="M24" i="1" s="1"/>
  <c r="L25" i="1"/>
  <c r="M25" i="1" s="1"/>
  <c r="L26" i="1"/>
  <c r="M26" i="1" s="1"/>
  <c r="L27" i="1"/>
  <c r="M27" i="1" s="1"/>
  <c r="L28" i="1"/>
  <c r="M28" i="1" s="1"/>
  <c r="L29" i="1"/>
  <c r="M29" i="1" s="1"/>
  <c r="L30" i="1"/>
  <c r="M30" i="1" s="1"/>
  <c r="L31" i="1"/>
  <c r="M31" i="1" s="1"/>
  <c r="L32" i="1"/>
  <c r="M32" i="1" s="1"/>
  <c r="L33" i="1"/>
  <c r="M33" i="1" s="1"/>
  <c r="L34" i="1"/>
  <c r="M34" i="1" s="1"/>
  <c r="L35" i="1"/>
  <c r="M35" i="1" s="1"/>
  <c r="L36" i="1"/>
  <c r="M36" i="1" s="1"/>
  <c r="L37" i="1"/>
  <c r="M37" i="1" s="1"/>
  <c r="L38" i="1"/>
  <c r="M38" i="1" s="1"/>
  <c r="L39" i="1"/>
  <c r="M39" i="1" s="1"/>
  <c r="L40" i="1"/>
  <c r="M40" i="1" s="1"/>
  <c r="L41" i="1"/>
  <c r="M41" i="1" s="1"/>
  <c r="L42" i="1"/>
  <c r="M42" i="1" s="1"/>
  <c r="L43" i="1"/>
  <c r="M43" i="1" s="1"/>
  <c r="L44" i="1"/>
  <c r="M44" i="1" s="1"/>
  <c r="L45" i="1"/>
  <c r="M45" i="1" s="1"/>
  <c r="L46" i="1"/>
  <c r="M46" i="1" s="1"/>
  <c r="L47" i="1"/>
  <c r="M47" i="1" s="1"/>
  <c r="L48" i="1"/>
  <c r="M48" i="1" s="1"/>
  <c r="L49" i="1"/>
  <c r="M49" i="1" s="1"/>
  <c r="L50" i="1"/>
  <c r="M50" i="1" s="1"/>
  <c r="L51" i="1"/>
  <c r="M51" i="1" s="1"/>
  <c r="L52" i="1"/>
  <c r="M52" i="1" s="1"/>
  <c r="L53" i="1"/>
  <c r="M53" i="1" s="1"/>
  <c r="L54" i="1"/>
  <c r="M54" i="1" s="1"/>
  <c r="L55" i="1"/>
  <c r="M55" i="1" s="1"/>
  <c r="L56" i="1"/>
  <c r="M56" i="1" s="1"/>
  <c r="L57" i="1"/>
  <c r="M57" i="1" s="1"/>
  <c r="L58" i="1"/>
  <c r="M58" i="1" s="1"/>
  <c r="L59" i="1"/>
  <c r="M59" i="1" s="1"/>
  <c r="L60" i="1"/>
  <c r="M60" i="1" s="1"/>
  <c r="L61" i="1"/>
  <c r="M61" i="1" s="1"/>
  <c r="L62" i="1"/>
  <c r="M62" i="1" s="1"/>
  <c r="L63" i="1"/>
  <c r="M63" i="1" s="1"/>
  <c r="L64" i="1"/>
  <c r="M64" i="1" s="1"/>
  <c r="L65" i="1"/>
  <c r="M65" i="1" s="1"/>
  <c r="L66" i="1"/>
  <c r="M66" i="1" s="1"/>
  <c r="L67" i="1"/>
  <c r="M67" i="1" s="1"/>
  <c r="L68" i="1"/>
  <c r="M68" i="1" s="1"/>
  <c r="L69" i="1"/>
  <c r="M69" i="1" s="1"/>
  <c r="L70" i="1"/>
  <c r="M70" i="1" s="1"/>
  <c r="L71" i="1"/>
  <c r="M71" i="1" s="1"/>
  <c r="L72" i="1"/>
  <c r="M72" i="1" s="1"/>
  <c r="L73" i="1"/>
  <c r="M73" i="1" s="1"/>
  <c r="L74" i="1"/>
  <c r="M74" i="1" s="1"/>
  <c r="L75" i="1"/>
  <c r="M75" i="1" s="1"/>
  <c r="L76" i="1"/>
  <c r="M76" i="1" s="1"/>
  <c r="L77" i="1"/>
  <c r="M77" i="1" s="1"/>
  <c r="L78" i="1"/>
  <c r="M78" i="1" s="1"/>
  <c r="L79" i="1"/>
  <c r="M79" i="1" s="1"/>
  <c r="L80" i="1"/>
  <c r="M80" i="1" s="1"/>
  <c r="L81" i="1"/>
  <c r="M81" i="1" s="1"/>
  <c r="L82" i="1"/>
  <c r="M82" i="1" s="1"/>
  <c r="L83" i="1"/>
  <c r="M83" i="1" s="1"/>
  <c r="L84" i="1"/>
  <c r="M84" i="1" s="1"/>
  <c r="L85" i="1"/>
  <c r="M85" i="1" s="1"/>
  <c r="L86" i="1"/>
  <c r="M86" i="1" s="1"/>
  <c r="L87" i="1"/>
  <c r="M87" i="1" s="1"/>
  <c r="L88" i="1"/>
  <c r="M88" i="1" s="1"/>
  <c r="L89" i="1"/>
  <c r="M89" i="1" s="1"/>
  <c r="L90" i="1"/>
  <c r="M90" i="1" s="1"/>
  <c r="L91" i="1"/>
  <c r="M91" i="1" s="1"/>
  <c r="L92" i="1"/>
  <c r="M92" i="1" s="1"/>
  <c r="L93" i="1"/>
  <c r="M93" i="1" s="1"/>
  <c r="L94" i="1"/>
  <c r="M94" i="1" s="1"/>
  <c r="L95" i="1"/>
  <c r="M95" i="1" s="1"/>
  <c r="L96" i="1"/>
  <c r="M96" i="1" s="1"/>
  <c r="L97" i="1"/>
  <c r="M97" i="1" s="1"/>
  <c r="L98" i="1"/>
  <c r="M98" i="1" s="1"/>
  <c r="L99" i="1"/>
  <c r="M99" i="1" s="1"/>
  <c r="L100" i="1"/>
  <c r="M100" i="1" s="1"/>
  <c r="L101" i="1"/>
  <c r="M101" i="1" s="1"/>
  <c r="L102" i="1"/>
  <c r="M102" i="1" s="1"/>
  <c r="L103" i="1"/>
  <c r="M103" i="1" s="1"/>
  <c r="L104" i="1"/>
  <c r="M104" i="1" s="1"/>
  <c r="L105" i="1"/>
  <c r="M105" i="1" s="1"/>
  <c r="L106" i="1"/>
  <c r="M106" i="1" s="1"/>
  <c r="L107" i="1"/>
  <c r="M107" i="1" s="1"/>
  <c r="L108" i="1"/>
  <c r="M108" i="1" s="1"/>
  <c r="L109" i="1"/>
  <c r="M109" i="1" s="1"/>
  <c r="L110" i="1"/>
  <c r="M110" i="1" s="1"/>
  <c r="L111" i="1"/>
  <c r="M111" i="1" s="1"/>
  <c r="L112" i="1"/>
  <c r="M112" i="1" s="1"/>
  <c r="L113" i="1"/>
  <c r="M113" i="1" s="1"/>
  <c r="L114" i="1"/>
  <c r="M114" i="1" s="1"/>
  <c r="L115" i="1"/>
  <c r="M115" i="1" s="1"/>
  <c r="L116" i="1"/>
  <c r="M116" i="1" s="1"/>
  <c r="L117" i="1"/>
  <c r="M117" i="1" s="1"/>
  <c r="L118" i="1"/>
  <c r="M118" i="1" s="1"/>
  <c r="L119" i="1"/>
  <c r="M119" i="1" s="1"/>
  <c r="L120" i="1"/>
  <c r="M120" i="1" s="1"/>
  <c r="L121" i="1"/>
  <c r="M121" i="1" s="1"/>
  <c r="L122" i="1"/>
  <c r="M122" i="1" s="1"/>
  <c r="L123" i="1"/>
  <c r="M123" i="1" s="1"/>
  <c r="L124" i="1"/>
  <c r="M124" i="1" s="1"/>
  <c r="L125" i="1"/>
  <c r="M125" i="1" s="1"/>
  <c r="L126" i="1"/>
  <c r="M126" i="1" s="1"/>
  <c r="L127" i="1"/>
  <c r="M127" i="1" s="1"/>
  <c r="L128" i="1"/>
  <c r="M128" i="1" s="1"/>
  <c r="L129" i="1"/>
  <c r="M129" i="1" s="1"/>
  <c r="L130" i="1"/>
  <c r="M130" i="1" s="1"/>
  <c r="L131" i="1"/>
  <c r="M131" i="1" s="1"/>
  <c r="L132" i="1"/>
  <c r="M132" i="1" s="1"/>
  <c r="L133" i="1"/>
  <c r="M133" i="1" s="1"/>
  <c r="L134" i="1"/>
  <c r="M134" i="1" s="1"/>
  <c r="L135" i="1"/>
  <c r="M135" i="1" s="1"/>
  <c r="L136" i="1"/>
  <c r="M136" i="1" s="1"/>
  <c r="L137" i="1"/>
  <c r="M137" i="1" s="1"/>
  <c r="L138" i="1"/>
  <c r="M138" i="1" s="1"/>
  <c r="L139" i="1"/>
  <c r="M139" i="1" s="1"/>
  <c r="L140" i="1"/>
  <c r="M140" i="1" s="1"/>
  <c r="L141" i="1"/>
  <c r="M141" i="1" s="1"/>
  <c r="L142" i="1"/>
  <c r="M142" i="1" s="1"/>
  <c r="L143" i="1"/>
  <c r="M143" i="1" s="1"/>
  <c r="L144" i="1"/>
  <c r="M144" i="1" s="1"/>
  <c r="L145" i="1"/>
  <c r="M145" i="1" s="1"/>
  <c r="L146" i="1"/>
  <c r="M146" i="1" s="1"/>
  <c r="L147" i="1"/>
  <c r="M147" i="1" s="1"/>
  <c r="L148" i="1"/>
  <c r="M148" i="1" s="1"/>
  <c r="F173" i="1"/>
  <c r="I173" i="1" s="1"/>
  <c r="I183" i="1"/>
  <c r="E184" i="1" s="1"/>
  <c r="G174" i="1"/>
  <c r="E174" i="1"/>
  <c r="I171" i="1"/>
  <c r="G162" i="1"/>
  <c r="E162" i="1"/>
  <c r="I159" i="1"/>
  <c r="F160" i="1" s="1"/>
  <c r="G302" i="2"/>
  <c r="E302" i="2"/>
  <c r="I302" i="2" s="1"/>
  <c r="I301" i="2"/>
  <c r="I299" i="2"/>
  <c r="H300" i="2" s="1"/>
  <c r="G290" i="2"/>
  <c r="E290" i="2"/>
  <c r="I289" i="2"/>
  <c r="I287" i="2"/>
  <c r="H288" i="2" s="1"/>
  <c r="I277" i="2"/>
  <c r="G278" i="2"/>
  <c r="I275" i="2"/>
  <c r="H276" i="2" s="1"/>
  <c r="E278" i="2"/>
  <c r="I278" i="2" s="1"/>
  <c r="O158" i="3"/>
  <c r="M158" i="3"/>
  <c r="L158" i="3"/>
  <c r="K158" i="3"/>
  <c r="J158" i="3"/>
  <c r="I158" i="3"/>
  <c r="H158" i="3"/>
  <c r="G158" i="3"/>
  <c r="F158" i="3"/>
  <c r="E158" i="3"/>
  <c r="D158" i="3"/>
  <c r="N108" i="4"/>
  <c r="N109" i="4"/>
  <c r="L109" i="4"/>
  <c r="K109" i="4"/>
  <c r="J109" i="4"/>
  <c r="I109" i="4"/>
  <c r="H109" i="4"/>
  <c r="G109" i="4"/>
  <c r="F109" i="4"/>
  <c r="E109" i="4"/>
  <c r="D109" i="4"/>
  <c r="L115" i="4"/>
  <c r="K115" i="4"/>
  <c r="J115" i="4"/>
  <c r="I115" i="4"/>
  <c r="H115" i="4"/>
  <c r="G115" i="4"/>
  <c r="F115" i="4"/>
  <c r="E115" i="4"/>
  <c r="D115" i="4"/>
  <c r="N113" i="4"/>
  <c r="L114" i="4" s="1"/>
  <c r="L102" i="4"/>
  <c r="K102" i="4"/>
  <c r="J102" i="4"/>
  <c r="I102" i="4"/>
  <c r="H102" i="4"/>
  <c r="G102" i="4"/>
  <c r="F102" i="4"/>
  <c r="E102" i="4"/>
  <c r="D102" i="4"/>
  <c r="N100" i="4"/>
  <c r="N99" i="4"/>
  <c r="N98" i="4"/>
  <c r="N97" i="4"/>
  <c r="N96" i="4"/>
  <c r="N95" i="4"/>
  <c r="N94" i="4"/>
  <c r="L90" i="4"/>
  <c r="K90" i="4"/>
  <c r="J90" i="4"/>
  <c r="I90" i="4"/>
  <c r="H90" i="4"/>
  <c r="G90" i="4"/>
  <c r="F90" i="4"/>
  <c r="E90" i="4"/>
  <c r="D90" i="4"/>
  <c r="N88" i="4"/>
  <c r="N87" i="4"/>
  <c r="N86" i="4"/>
  <c r="N85" i="4"/>
  <c r="N84" i="4"/>
  <c r="N83" i="4"/>
  <c r="N82" i="4"/>
  <c r="L78" i="4"/>
  <c r="K78" i="4"/>
  <c r="J78" i="4"/>
  <c r="I78" i="4"/>
  <c r="H78" i="4"/>
  <c r="G78" i="4"/>
  <c r="F78" i="4"/>
  <c r="E78" i="4"/>
  <c r="D78" i="4"/>
  <c r="N76" i="4"/>
  <c r="N75" i="4"/>
  <c r="N74" i="4"/>
  <c r="N73" i="4"/>
  <c r="N72" i="4"/>
  <c r="N78" i="4" s="1"/>
  <c r="L68" i="4"/>
  <c r="K68" i="4"/>
  <c r="J68" i="4"/>
  <c r="I68" i="4"/>
  <c r="H68" i="4"/>
  <c r="G68" i="4"/>
  <c r="F68" i="4"/>
  <c r="E68" i="4"/>
  <c r="D68" i="4"/>
  <c r="N66" i="4"/>
  <c r="N65" i="4"/>
  <c r="N64" i="4"/>
  <c r="N63" i="4"/>
  <c r="N62" i="4"/>
  <c r="N61" i="4"/>
  <c r="N60" i="4"/>
  <c r="N68" i="4" s="1"/>
  <c r="N59" i="4"/>
  <c r="N58" i="4"/>
  <c r="N57" i="4"/>
  <c r="L53" i="4"/>
  <c r="K53" i="4"/>
  <c r="J53" i="4"/>
  <c r="I53" i="4"/>
  <c r="H53" i="4"/>
  <c r="G53" i="4"/>
  <c r="F53" i="4"/>
  <c r="E53" i="4"/>
  <c r="D53" i="4"/>
  <c r="N51" i="4"/>
  <c r="N50" i="4"/>
  <c r="N49" i="4"/>
  <c r="N48" i="4"/>
  <c r="N47" i="4"/>
  <c r="N46" i="4"/>
  <c r="N45" i="4"/>
  <c r="P41" i="4"/>
  <c r="L41" i="4"/>
  <c r="K41" i="4"/>
  <c r="J41" i="4"/>
  <c r="I41" i="4"/>
  <c r="H41" i="4"/>
  <c r="G41" i="4"/>
  <c r="F41" i="4"/>
  <c r="E41" i="4"/>
  <c r="D41" i="4"/>
  <c r="N39" i="4"/>
  <c r="N38" i="4"/>
  <c r="N37" i="4"/>
  <c r="N36" i="4"/>
  <c r="N35" i="4"/>
  <c r="P31" i="4"/>
  <c r="L31" i="4"/>
  <c r="K31" i="4"/>
  <c r="K106" i="4" s="1"/>
  <c r="K108" i="4" s="1"/>
  <c r="J31" i="4"/>
  <c r="I31" i="4"/>
  <c r="H31" i="4"/>
  <c r="G31" i="4"/>
  <c r="F31" i="4"/>
  <c r="E31" i="4"/>
  <c r="D31" i="4"/>
  <c r="N29" i="4"/>
  <c r="N28" i="4"/>
  <c r="N27" i="4"/>
  <c r="N26" i="4"/>
  <c r="N25" i="4"/>
  <c r="N24" i="4"/>
  <c r="N23" i="4"/>
  <c r="P19" i="4"/>
  <c r="L19" i="4"/>
  <c r="L106" i="4" s="1"/>
  <c r="K19" i="4"/>
  <c r="J19" i="4"/>
  <c r="J106" i="4" s="1"/>
  <c r="J108" i="4" s="1"/>
  <c r="I19" i="4"/>
  <c r="I106" i="4" s="1"/>
  <c r="H19" i="4"/>
  <c r="G19" i="4"/>
  <c r="F19" i="4"/>
  <c r="F106" i="4" s="1"/>
  <c r="F108" i="4" s="1"/>
  <c r="E19" i="4"/>
  <c r="E106" i="4" s="1"/>
  <c r="E108" i="4" s="1"/>
  <c r="D19" i="4"/>
  <c r="D106" i="4" s="1"/>
  <c r="D108" i="4" s="1"/>
  <c r="N17" i="4"/>
  <c r="N16" i="4"/>
  <c r="N15" i="4"/>
  <c r="N19" i="4" s="1"/>
  <c r="N14" i="4"/>
  <c r="N13" i="4"/>
  <c r="I290" i="2" l="1"/>
  <c r="E172" i="1"/>
  <c r="F172" i="1"/>
  <c r="I162" i="1"/>
  <c r="E276" i="2"/>
  <c r="I276" i="2" s="1"/>
  <c r="F276" i="2"/>
  <c r="F184" i="1"/>
  <c r="I184" i="1" s="1"/>
  <c r="H172" i="1"/>
  <c r="I186" i="1"/>
  <c r="H184" i="1"/>
  <c r="I174" i="1"/>
  <c r="E160" i="1"/>
  <c r="H160" i="1"/>
  <c r="I160" i="1" s="1"/>
  <c r="E300" i="2"/>
  <c r="F300" i="2"/>
  <c r="E288" i="2"/>
  <c r="F288" i="2"/>
  <c r="I288" i="2"/>
  <c r="N31" i="4"/>
  <c r="N106" i="4" s="1"/>
  <c r="G106" i="4"/>
  <c r="G108" i="4" s="1"/>
  <c r="N41" i="4"/>
  <c r="N90" i="4"/>
  <c r="N102" i="4"/>
  <c r="N53" i="4"/>
  <c r="H106" i="4"/>
  <c r="H108" i="4" s="1"/>
  <c r="D114" i="4" a="1"/>
  <c r="D114" i="4" s="1"/>
  <c r="N114" i="4" s="1"/>
  <c r="F114" i="4" a="1"/>
  <c r="F114" i="4" s="1"/>
  <c r="I114" i="4" a="1"/>
  <c r="I114" i="4" s="1"/>
  <c r="N115" i="4"/>
  <c r="I108" i="4"/>
  <c r="L108" i="4"/>
  <c r="I300" i="2" l="1"/>
  <c r="I172" i="1"/>
  <c r="I107" i="4" a="1"/>
  <c r="I107" i="4" s="1"/>
  <c r="L107" i="4"/>
  <c r="F107" i="4"/>
  <c r="D107" i="4"/>
  <c r="N107" i="4" l="1"/>
  <c r="M165" i="3" l="1"/>
  <c r="L165" i="3"/>
  <c r="K165" i="3"/>
  <c r="J165" i="3"/>
  <c r="I165" i="3"/>
  <c r="H165" i="3"/>
  <c r="G165" i="3"/>
  <c r="F165" i="3"/>
  <c r="E165" i="3"/>
  <c r="D165" i="3"/>
  <c r="O163" i="3"/>
  <c r="D164" i="3" s="1"/>
  <c r="Q155" i="3"/>
  <c r="Q149" i="3"/>
  <c r="O149" i="3"/>
  <c r="M149" i="3"/>
  <c r="L149" i="3"/>
  <c r="K149" i="3"/>
  <c r="J149" i="3"/>
  <c r="I149" i="3"/>
  <c r="H149" i="3"/>
  <c r="G149" i="3"/>
  <c r="F149" i="3"/>
  <c r="E149" i="3"/>
  <c r="D149" i="3"/>
  <c r="O147" i="3"/>
  <c r="O146" i="3"/>
  <c r="O145" i="3"/>
  <c r="Q141" i="3"/>
  <c r="M141" i="3"/>
  <c r="L141" i="3"/>
  <c r="K141" i="3"/>
  <c r="J141" i="3"/>
  <c r="I141" i="3"/>
  <c r="H141" i="3"/>
  <c r="G141" i="3"/>
  <c r="F141" i="3"/>
  <c r="E141" i="3"/>
  <c r="D141" i="3"/>
  <c r="O139" i="3"/>
  <c r="O138" i="3"/>
  <c r="O137" i="3"/>
  <c r="O136" i="3"/>
  <c r="O135" i="3"/>
  <c r="O134" i="3"/>
  <c r="O133" i="3"/>
  <c r="O132" i="3"/>
  <c r="O141" i="3" s="1"/>
  <c r="M128" i="3"/>
  <c r="L128" i="3"/>
  <c r="K128" i="3"/>
  <c r="J128" i="3"/>
  <c r="I128" i="3"/>
  <c r="H128" i="3"/>
  <c r="G128" i="3"/>
  <c r="F128" i="3"/>
  <c r="E128" i="3"/>
  <c r="D128" i="3"/>
  <c r="O126" i="3"/>
  <c r="O125" i="3"/>
  <c r="O124" i="3"/>
  <c r="O123" i="3"/>
  <c r="O122" i="3"/>
  <c r="O121" i="3"/>
  <c r="O120" i="3"/>
  <c r="O119" i="3"/>
  <c r="O118" i="3"/>
  <c r="O117" i="3"/>
  <c r="O116" i="3"/>
  <c r="O115" i="3"/>
  <c r="O128" i="3" s="1"/>
  <c r="M111" i="3"/>
  <c r="L111" i="3"/>
  <c r="K111" i="3"/>
  <c r="J111" i="3"/>
  <c r="I111" i="3"/>
  <c r="H111" i="3"/>
  <c r="G111" i="3"/>
  <c r="F111" i="3"/>
  <c r="E111" i="3"/>
  <c r="D111" i="3"/>
  <c r="O109" i="3"/>
  <c r="O108" i="3"/>
  <c r="O107" i="3"/>
  <c r="O106" i="3"/>
  <c r="O105" i="3"/>
  <c r="O104" i="3"/>
  <c r="O111" i="3" s="1"/>
  <c r="O103" i="3"/>
  <c r="O102" i="3"/>
  <c r="O101" i="3"/>
  <c r="O100" i="3"/>
  <c r="O99" i="3"/>
  <c r="O98" i="3"/>
  <c r="Q94" i="3"/>
  <c r="M94" i="3"/>
  <c r="L94" i="3"/>
  <c r="K94" i="3"/>
  <c r="J94" i="3"/>
  <c r="I94" i="3"/>
  <c r="H94" i="3"/>
  <c r="G94" i="3"/>
  <c r="F94" i="3"/>
  <c r="E94" i="3"/>
  <c r="D94" i="3"/>
  <c r="O92" i="3"/>
  <c r="O91" i="3"/>
  <c r="O90" i="3"/>
  <c r="O89" i="3"/>
  <c r="O88" i="3"/>
  <c r="O87" i="3"/>
  <c r="O94" i="3" s="1"/>
  <c r="O86" i="3"/>
  <c r="O85" i="3"/>
  <c r="M81" i="3"/>
  <c r="L81" i="3"/>
  <c r="K81" i="3"/>
  <c r="J81" i="3"/>
  <c r="I81" i="3"/>
  <c r="I155" i="3" s="1"/>
  <c r="I157" i="3" s="1"/>
  <c r="H81" i="3"/>
  <c r="G81" i="3"/>
  <c r="F81" i="3"/>
  <c r="E81" i="3"/>
  <c r="D81" i="3"/>
  <c r="O79" i="3"/>
  <c r="O78" i="3"/>
  <c r="O77" i="3"/>
  <c r="O76" i="3"/>
  <c r="O75" i="3"/>
  <c r="O74" i="3"/>
  <c r="O81" i="3" s="1"/>
  <c r="M70" i="3"/>
  <c r="L70" i="3"/>
  <c r="K70" i="3"/>
  <c r="K155" i="3" s="1"/>
  <c r="K157" i="3" s="1"/>
  <c r="J70" i="3"/>
  <c r="J155" i="3" s="1"/>
  <c r="J157" i="3" s="1"/>
  <c r="I70" i="3"/>
  <c r="H70" i="3"/>
  <c r="G70" i="3"/>
  <c r="F70" i="3"/>
  <c r="E70" i="3"/>
  <c r="D70" i="3"/>
  <c r="O68" i="3"/>
  <c r="O67" i="3"/>
  <c r="O66" i="3"/>
  <c r="O65" i="3"/>
  <c r="O64" i="3"/>
  <c r="O63" i="3"/>
  <c r="O62" i="3"/>
  <c r="O61" i="3"/>
  <c r="O70" i="3" s="1"/>
  <c r="Q57" i="3"/>
  <c r="M57" i="3"/>
  <c r="L57" i="3"/>
  <c r="K57" i="3"/>
  <c r="J57" i="3"/>
  <c r="I57" i="3"/>
  <c r="H57" i="3"/>
  <c r="G57" i="3"/>
  <c r="F57" i="3"/>
  <c r="E57" i="3"/>
  <c r="D57" i="3"/>
  <c r="O55" i="3"/>
  <c r="O54" i="3"/>
  <c r="O53" i="3"/>
  <c r="O52" i="3"/>
  <c r="O51" i="3"/>
  <c r="O50" i="3"/>
  <c r="O57" i="3" s="1"/>
  <c r="Q46" i="3"/>
  <c r="M46" i="3"/>
  <c r="L46" i="3"/>
  <c r="K46" i="3"/>
  <c r="J46" i="3"/>
  <c r="I46" i="3"/>
  <c r="H46" i="3"/>
  <c r="G46" i="3"/>
  <c r="F46" i="3"/>
  <c r="E46" i="3"/>
  <c r="D46" i="3"/>
  <c r="O44" i="3"/>
  <c r="O43" i="3"/>
  <c r="O42" i="3"/>
  <c r="O41" i="3"/>
  <c r="O40" i="3"/>
  <c r="O39" i="3"/>
  <c r="O38" i="3"/>
  <c r="O37" i="3"/>
  <c r="O46" i="3" s="1"/>
  <c r="Q33" i="3"/>
  <c r="M33" i="3"/>
  <c r="M155" i="3" s="1"/>
  <c r="L33" i="3"/>
  <c r="L155" i="3" s="1"/>
  <c r="L157" i="3" s="1"/>
  <c r="K33" i="3"/>
  <c r="J33" i="3"/>
  <c r="I33" i="3"/>
  <c r="H33" i="3"/>
  <c r="G33" i="3"/>
  <c r="F33" i="3"/>
  <c r="E33" i="3"/>
  <c r="E155" i="3" s="1"/>
  <c r="E157" i="3" s="1"/>
  <c r="D33" i="3"/>
  <c r="D155" i="3" s="1"/>
  <c r="D157" i="3" s="1"/>
  <c r="O31" i="3"/>
  <c r="O30" i="3"/>
  <c r="O29" i="3"/>
  <c r="O28" i="3"/>
  <c r="O27" i="3"/>
  <c r="O26" i="3"/>
  <c r="O33" i="3" s="1"/>
  <c r="Q22" i="3"/>
  <c r="M22" i="3"/>
  <c r="L22" i="3"/>
  <c r="K22" i="3"/>
  <c r="J22" i="3"/>
  <c r="I22" i="3"/>
  <c r="H22" i="3"/>
  <c r="H155" i="3" s="1"/>
  <c r="H157" i="3" s="1"/>
  <c r="G22" i="3"/>
  <c r="G155" i="3" s="1"/>
  <c r="G157" i="3" s="1"/>
  <c r="F22" i="3"/>
  <c r="F155" i="3" s="1"/>
  <c r="E22" i="3"/>
  <c r="D22" i="3"/>
  <c r="O20" i="3"/>
  <c r="O19" i="3"/>
  <c r="O18" i="3"/>
  <c r="O17" i="3"/>
  <c r="O16" i="3"/>
  <c r="O15" i="3"/>
  <c r="O22" i="3" s="1"/>
  <c r="O155" i="3" s="1"/>
  <c r="O14" i="3"/>
  <c r="O13" i="3"/>
  <c r="J150" i="1"/>
  <c r="F161" i="1" s="1"/>
  <c r="I150" i="1"/>
  <c r="B150" i="1"/>
  <c r="J266" i="2"/>
  <c r="I266" i="2"/>
  <c r="B266" i="2"/>
  <c r="F185" i="1" l="1"/>
  <c r="I185" i="1" s="1"/>
  <c r="I161" i="1"/>
  <c r="F164" i="3" a="1"/>
  <c r="F164" i="3" s="1"/>
  <c r="O164" i="3" s="1"/>
  <c r="J164" i="3" a="1"/>
  <c r="J164" i="3" s="1"/>
  <c r="M164" i="3"/>
  <c r="O165" i="3"/>
  <c r="M156" i="3"/>
  <c r="M157" i="3"/>
  <c r="D156" i="3"/>
  <c r="J156" i="3"/>
  <c r="F156" i="3" a="1"/>
  <c r="F156" i="3" s="1"/>
  <c r="F157" i="3"/>
  <c r="O157" i="3" s="1"/>
  <c r="O156" i="3" l="1"/>
</calcChain>
</file>

<file path=xl/comments1.xml><?xml version="1.0" encoding="utf-8"?>
<comments xmlns="http://schemas.openxmlformats.org/spreadsheetml/2006/main">
  <authors>
    <author>Keith Bowler</author>
    <author>Phil Rankin</author>
  </authors>
  <commentList>
    <comment ref="H9" authorId="0" shapeId="0">
      <text>
        <r>
          <rPr>
            <b/>
            <sz val="9"/>
            <color indexed="81"/>
            <rFont val="Tahoma"/>
            <family val="2"/>
          </rPr>
          <t>Keith Bowler:</t>
        </r>
        <r>
          <rPr>
            <sz val="9"/>
            <color indexed="81"/>
            <rFont val="Tahoma"/>
            <family val="2"/>
          </rPr>
          <t xml:space="preserve">
? 1-bed or 2-bed</t>
        </r>
      </text>
    </comment>
    <comment ref="J21" authorId="1" shapeId="0">
      <text>
        <r>
          <rPr>
            <b/>
            <sz val="9"/>
            <color indexed="81"/>
            <rFont val="Tahoma"/>
            <family val="2"/>
          </rPr>
          <t>Phil Rankin:</t>
        </r>
        <r>
          <rPr>
            <sz val="9"/>
            <color indexed="81"/>
            <rFont val="Tahoma"/>
            <family val="2"/>
          </rPr>
          <t xml:space="preserve">
Record shows 0, Savills taken average of 2 bed maisonette floor area at estate</t>
        </r>
      </text>
    </comment>
    <comment ref="H55" authorId="1" shapeId="0">
      <text>
        <r>
          <rPr>
            <b/>
            <sz val="9"/>
            <color indexed="81"/>
            <rFont val="Tahoma"/>
            <family val="2"/>
          </rPr>
          <t>Phil Rankin:</t>
        </r>
        <r>
          <rPr>
            <sz val="9"/>
            <color indexed="81"/>
            <rFont val="Tahoma"/>
            <family val="2"/>
          </rPr>
          <t xml:space="preserve">
Updated for August Appraisals</t>
        </r>
      </text>
    </comment>
    <comment ref="J141" authorId="1" shapeId="0">
      <text>
        <r>
          <rPr>
            <b/>
            <sz val="9"/>
            <color indexed="81"/>
            <rFont val="Tahoma"/>
            <family val="2"/>
          </rPr>
          <t>Phil Rankin:</t>
        </r>
        <r>
          <rPr>
            <sz val="9"/>
            <color indexed="81"/>
            <rFont val="Tahoma"/>
            <family val="2"/>
          </rPr>
          <t xml:space="preserve">
Record shows 0, Savills taken average of 2 bed flat floor area at estate</t>
        </r>
      </text>
    </comment>
    <comment ref="J184" authorId="1" shapeId="0">
      <text>
        <r>
          <rPr>
            <b/>
            <sz val="9"/>
            <color indexed="81"/>
            <rFont val="Tahoma"/>
            <family val="2"/>
          </rPr>
          <t>Phil Rankin:</t>
        </r>
        <r>
          <rPr>
            <sz val="9"/>
            <color indexed="81"/>
            <rFont val="Tahoma"/>
            <family val="2"/>
          </rPr>
          <t xml:space="preserve">
Record shows 0, Savills taken average of 2 bed maisonette floor area at estate</t>
        </r>
      </text>
    </comment>
    <comment ref="J237" authorId="1" shapeId="0">
      <text>
        <r>
          <rPr>
            <b/>
            <sz val="9"/>
            <color indexed="81"/>
            <rFont val="Tahoma"/>
            <family val="2"/>
          </rPr>
          <t>Phil Rankin:</t>
        </r>
        <r>
          <rPr>
            <sz val="9"/>
            <color indexed="81"/>
            <rFont val="Tahoma"/>
            <family val="2"/>
          </rPr>
          <t xml:space="preserve">
Record shows 0, Savills taken average of 2 bed flat floor area at estate</t>
        </r>
      </text>
    </comment>
    <comment ref="J264" authorId="1" shapeId="0">
      <text>
        <r>
          <rPr>
            <b/>
            <sz val="9"/>
            <color indexed="81"/>
            <rFont val="Tahoma"/>
            <family val="2"/>
          </rPr>
          <t>Phil Rankin:</t>
        </r>
        <r>
          <rPr>
            <sz val="9"/>
            <color indexed="81"/>
            <rFont val="Tahoma"/>
            <family val="2"/>
          </rPr>
          <t xml:space="preserve">
Record shows 0, Savills taken average of 2 bed flat floor area at estate</t>
        </r>
      </text>
    </comment>
  </commentList>
</comments>
</file>

<file path=xl/metadata.xml><?xml version="1.0" encoding="utf-8"?>
<metadata xmlns="http://schemas.openxmlformats.org/spreadsheetml/2006/main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xmlns:xda="http://schemas.microsoft.com/office/spreadsheetml/2017/dynamicarray"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<sst xmlns="http://schemas.openxmlformats.org/spreadsheetml/2006/main" count="2918" uniqueCount="372">
  <si>
    <t>Avondale Drive - Existing Properties Split by Phase</t>
  </si>
  <si>
    <t>Phase</t>
  </si>
  <si>
    <t>Status</t>
  </si>
  <si>
    <t>Address Line 1</t>
  </si>
  <si>
    <t>Address Line 2</t>
  </si>
  <si>
    <t>Postcode</t>
  </si>
  <si>
    <t>Property Type</t>
  </si>
  <si>
    <t>Number of Beds</t>
  </si>
  <si>
    <t>Phase 1b</t>
  </si>
  <si>
    <t>Investor</t>
  </si>
  <si>
    <t>WELLINGS HOUSE</t>
  </si>
  <si>
    <t>UB3 3PN</t>
  </si>
  <si>
    <t>Flat</t>
  </si>
  <si>
    <t>HA</t>
  </si>
  <si>
    <t>Owner Occupier</t>
  </si>
  <si>
    <t>Tenant</t>
  </si>
  <si>
    <t>UB3 3PW</t>
  </si>
  <si>
    <t>Phase 2</t>
  </si>
  <si>
    <t>FITZGERALD HOUSE</t>
  </si>
  <si>
    <t>Phase 3</t>
  </si>
  <si>
    <t>GLENISTER HOUSE</t>
  </si>
  <si>
    <t>UB3 3PP</t>
  </si>
  <si>
    <t>Hayes Town Centre - Existing Properties Split by Phase</t>
  </si>
  <si>
    <t>Value</t>
  </si>
  <si>
    <t>Phase 1</t>
  </si>
  <si>
    <t>AUSTIN ROAD</t>
  </si>
  <si>
    <t>UB3 3DA</t>
  </si>
  <si>
    <t>Maisonette</t>
  </si>
  <si>
    <t>UB3 3DB</t>
  </si>
  <si>
    <t>UB3 3DL</t>
  </si>
  <si>
    <t>UB3 3DH</t>
  </si>
  <si>
    <t>UB3 3DJ</t>
  </si>
  <si>
    <t>100</t>
  </si>
  <si>
    <t>UB3 3DN</t>
  </si>
  <si>
    <t>UB3 3DQ</t>
  </si>
  <si>
    <t>89</t>
  </si>
  <si>
    <t>UB3 3DD</t>
  </si>
  <si>
    <t>UB3 3DW</t>
  </si>
  <si>
    <t>UB3 3DG</t>
  </si>
  <si>
    <t>UB3 3DF</t>
  </si>
  <si>
    <t>UB3 3DP</t>
  </si>
  <si>
    <t>SILVERDALE ROAD</t>
  </si>
  <si>
    <t>UB3 3BX</t>
  </si>
  <si>
    <t>UB3 3DE</t>
  </si>
  <si>
    <t>UB3 3DR</t>
  </si>
  <si>
    <t>Phase 4</t>
  </si>
  <si>
    <t>SKEFFINGTON COURT, SILVERDALE ROAD</t>
  </si>
  <si>
    <t>UB3 3BY</t>
  </si>
  <si>
    <t>UB3 3AZ</t>
  </si>
  <si>
    <t>Total</t>
  </si>
  <si>
    <t>Hab Rooms</t>
  </si>
  <si>
    <t>Totals</t>
  </si>
  <si>
    <t>Floor Area (m2)</t>
  </si>
  <si>
    <t>Floor Area (say m2)</t>
  </si>
  <si>
    <t>Austin Road</t>
  </si>
  <si>
    <t>Proposed Accommodation Schedule - Base scheme</t>
  </si>
  <si>
    <t>A</t>
  </si>
  <si>
    <t xml:space="preserve">General amendments </t>
  </si>
  <si>
    <t>F = Flats</t>
  </si>
  <si>
    <t>B</t>
  </si>
  <si>
    <t>D = Duplex</t>
  </si>
  <si>
    <t>C</t>
  </si>
  <si>
    <t>H = Houses</t>
  </si>
  <si>
    <t>D</t>
  </si>
  <si>
    <t xml:space="preserve">W = Wheelchair </t>
  </si>
  <si>
    <t>Note</t>
  </si>
  <si>
    <t>m2 areas are target areas only. Final dwelling areas will depend of building layout.</t>
  </si>
  <si>
    <t>BLK A</t>
  </si>
  <si>
    <t>1B2P (F)</t>
  </si>
  <si>
    <t>1B2P (WF)</t>
  </si>
  <si>
    <t>2B4P (F)</t>
  </si>
  <si>
    <t>2B3P (WF)</t>
  </si>
  <si>
    <t>2B4P (D)</t>
  </si>
  <si>
    <t>2B4P (H)</t>
  </si>
  <si>
    <t>3B5P (F)</t>
  </si>
  <si>
    <t>3B5P (D)</t>
  </si>
  <si>
    <t>3B5P (H)</t>
  </si>
  <si>
    <t>4B6P (D)</t>
  </si>
  <si>
    <t>GIA (m2)</t>
  </si>
  <si>
    <t>Target m2</t>
  </si>
  <si>
    <t>TOTAL</t>
  </si>
  <si>
    <t>BLK B</t>
  </si>
  <si>
    <t>BLK C</t>
  </si>
  <si>
    <t>BLK D</t>
  </si>
  <si>
    <t>BLK E</t>
  </si>
  <si>
    <t>BLK F</t>
  </si>
  <si>
    <t>BLK G</t>
  </si>
  <si>
    <t>BLK H</t>
  </si>
  <si>
    <t>BLK I</t>
  </si>
  <si>
    <t>BLK J</t>
  </si>
  <si>
    <t>BLK K</t>
  </si>
  <si>
    <t>Summary</t>
  </si>
  <si>
    <t>m2</t>
  </si>
  <si>
    <t>Total No.</t>
  </si>
  <si>
    <t>% Mix</t>
  </si>
  <si>
    <t>Total m2</t>
  </si>
  <si>
    <t>Previous</t>
  </si>
  <si>
    <t>Avondale Road</t>
  </si>
  <si>
    <t>Proposed Accommodation Schedule - Uplift scheme</t>
  </si>
  <si>
    <t>/</t>
  </si>
  <si>
    <t>Initial Issue</t>
  </si>
  <si>
    <t>General Updates</t>
  </si>
  <si>
    <t>m2 areas are target areas only and do not include allowance for wheelchair home uplift. Final dwelling areas will depend of building layout.</t>
  </si>
  <si>
    <t>3B6P (F)</t>
  </si>
  <si>
    <t xml:space="preserve"> </t>
  </si>
  <si>
    <t>Total GIA (m2)</t>
  </si>
  <si>
    <t>2B4P (Mais)</t>
  </si>
  <si>
    <t>1B2P (Flat)</t>
  </si>
  <si>
    <t>2B4P (Flat)</t>
  </si>
  <si>
    <t>3B5/6P (Mais)</t>
  </si>
  <si>
    <t>84-106</t>
  </si>
  <si>
    <t>GIA per type m2</t>
  </si>
  <si>
    <t>42-60</t>
  </si>
  <si>
    <t>Summary (All Properties)</t>
  </si>
  <si>
    <t>Summary (Affordable)</t>
  </si>
  <si>
    <t>Summary (Private)</t>
  </si>
  <si>
    <t>51-91</t>
  </si>
  <si>
    <t>Correspond Name</t>
  </si>
  <si>
    <t>Pro Adr Line1</t>
  </si>
  <si>
    <t>Inv Name</t>
  </si>
  <si>
    <t>Pro Adr Postcode</t>
  </si>
  <si>
    <t>Inv Adr Line1</t>
  </si>
  <si>
    <t>Inv Adr Line2</t>
  </si>
  <si>
    <t>Inv Adr Line3</t>
  </si>
  <si>
    <t>Inv Adr Postcode</t>
  </si>
  <si>
    <t>Mr A Sandhu &amp; Mr S Sandhu</t>
  </si>
  <si>
    <t>101 Austin Road</t>
  </si>
  <si>
    <t>Mr Arsal Sandhu &amp; Mr Sandhir Sandhu</t>
  </si>
  <si>
    <t>14 Gledwood Crescent</t>
  </si>
  <si>
    <t>Hayes</t>
  </si>
  <si>
    <t xml:space="preserve">Middx </t>
  </si>
  <si>
    <t xml:space="preserve">UB4 0AX </t>
  </si>
  <si>
    <t>Mrs C Mullane, Mr J Mullane</t>
  </si>
  <si>
    <t>103 Austin Road</t>
  </si>
  <si>
    <t>Mr John Mullane &amp; Mrs Catherine Mullane</t>
  </si>
  <si>
    <t>Kings Arms</t>
  </si>
  <si>
    <t>6 Park Lane</t>
  </si>
  <si>
    <t>Harefield Middx</t>
  </si>
  <si>
    <t xml:space="preserve">UB9 6BJ </t>
  </si>
  <si>
    <t>Mr A Zaib, Mrs K Zaib</t>
  </si>
  <si>
    <t>114 Austin Road</t>
  </si>
  <si>
    <t>Mrs Kokab Zaib &amp; Mr Ahmed-Junaid Zaib</t>
  </si>
  <si>
    <t>49 Delamere Road</t>
  </si>
  <si>
    <t xml:space="preserve">UB4 0NN </t>
  </si>
  <si>
    <t>Mr F Kassam</t>
  </si>
  <si>
    <t>127 Austin Road</t>
  </si>
  <si>
    <t>Mr Firoz Kassam</t>
  </si>
  <si>
    <t>2 Elm Lawn Close</t>
  </si>
  <si>
    <t>Uxbridge</t>
  </si>
  <si>
    <t xml:space="preserve">UB8 1NX </t>
  </si>
  <si>
    <t>Mr D Dhonsi</t>
  </si>
  <si>
    <t>1 Austin Road</t>
  </si>
  <si>
    <t>Mr Darshan Dhonsi</t>
  </si>
  <si>
    <t>17 High Beeches</t>
  </si>
  <si>
    <t>Gerrards Cross</t>
  </si>
  <si>
    <t xml:space="preserve">SL9 7HX </t>
  </si>
  <si>
    <t>Touchpoint Housing (Lbb) Ltd</t>
  </si>
  <si>
    <t>9 Austin Road</t>
  </si>
  <si>
    <t>The Asticus Building</t>
  </si>
  <si>
    <t>21 Palmer Street</t>
  </si>
  <si>
    <t xml:space="preserve">London </t>
  </si>
  <si>
    <t xml:space="preserve">SW1H 0AD </t>
  </si>
  <si>
    <t>Mr D Singh</t>
  </si>
  <si>
    <t>11 Austin Road</t>
  </si>
  <si>
    <t>C/O Ms R K Brar</t>
  </si>
  <si>
    <t>1 Palmerston Drive</t>
  </si>
  <si>
    <t>Tividale Oldbury</t>
  </si>
  <si>
    <t xml:space="preserve">B69 3NA </t>
  </si>
  <si>
    <t>Mr J Singh &amp; Mrs B Kaur</t>
  </si>
  <si>
    <t>17 Austin Road</t>
  </si>
  <si>
    <t>Mr Jarnail Singh &amp; Mrs Balwinder Kaur</t>
  </si>
  <si>
    <t>8 Fairfield Avenue</t>
  </si>
  <si>
    <t>Datchet</t>
  </si>
  <si>
    <t xml:space="preserve">Berks </t>
  </si>
  <si>
    <t xml:space="preserve">SL3 9NQ </t>
  </si>
  <si>
    <t>Mr F &amp; Mrs F Abdul-Karim</t>
  </si>
  <si>
    <t>19 Austin Road</t>
  </si>
  <si>
    <t>Mr F Abdulkarim &amp; Mrs F Abdulkarim</t>
  </si>
  <si>
    <t>282 Watford Road</t>
  </si>
  <si>
    <t>Croxley Green</t>
  </si>
  <si>
    <t>Rickmansworth Herts</t>
  </si>
  <si>
    <t xml:space="preserve">WD3 3DE </t>
  </si>
  <si>
    <t>Mr T Oshea</t>
  </si>
  <si>
    <t>31 Austin Road</t>
  </si>
  <si>
    <t>Mr Timothy O'Shea</t>
  </si>
  <si>
    <t>Sunny Glen</t>
  </si>
  <si>
    <t>2 Cemetery Road</t>
  </si>
  <si>
    <t>Lake Sandown</t>
  </si>
  <si>
    <t xml:space="preserve">PO36 9NW </t>
  </si>
  <si>
    <t>V1 Kriya Ltd</t>
  </si>
  <si>
    <t>33 Austin Road</t>
  </si>
  <si>
    <t>5 Phelps Way</t>
  </si>
  <si>
    <t xml:space="preserve">UB3 4LH </t>
  </si>
  <si>
    <t>Mr A M Jama</t>
  </si>
  <si>
    <t>36 Austin Road</t>
  </si>
  <si>
    <t>Mr Abdiqani Jama</t>
  </si>
  <si>
    <t>84b High Street</t>
  </si>
  <si>
    <t>Southall</t>
  </si>
  <si>
    <t xml:space="preserve">UB1 3DB </t>
  </si>
  <si>
    <t>Mr T Singh</t>
  </si>
  <si>
    <t>41 Austin Road</t>
  </si>
  <si>
    <t>Mr Taranjeet Singh</t>
  </si>
  <si>
    <t>41 Lonsdale Road</t>
  </si>
  <si>
    <t xml:space="preserve">UB2 5LS </t>
  </si>
  <si>
    <t>Miss Amina  A Ali</t>
  </si>
  <si>
    <t>46 Austin Road</t>
  </si>
  <si>
    <t>Miss Amina Ali</t>
  </si>
  <si>
    <t>87 Austin Road</t>
  </si>
  <si>
    <t xml:space="preserve">UB3 3DJ </t>
  </si>
  <si>
    <t>Mrs A Said</t>
  </si>
  <si>
    <t>47 Austin Road</t>
  </si>
  <si>
    <t>Mrs Anab Said</t>
  </si>
  <si>
    <t>C/O Angelfield Property Services</t>
  </si>
  <si>
    <t>I.C.G House, Greenford Business Centre</t>
  </si>
  <si>
    <t>Oldfield Lane North Greenford</t>
  </si>
  <si>
    <t xml:space="preserve">UB6 0AL </t>
  </si>
  <si>
    <t>Mrs S Harji</t>
  </si>
  <si>
    <t>64 Austin Road</t>
  </si>
  <si>
    <t>Mrs Shalina Harji</t>
  </si>
  <si>
    <t xml:space="preserve">UB3 3DQ </t>
  </si>
  <si>
    <t>Mr S Malik &amp; Mrs S Malik</t>
  </si>
  <si>
    <t>73 Austin Road</t>
  </si>
  <si>
    <t>Mr Sumit Malik &amp; Mrs Sheetal Malik</t>
  </si>
  <si>
    <t>29 Foxdell Way</t>
  </si>
  <si>
    <t>Chalfont St Peter</t>
  </si>
  <si>
    <t xml:space="preserve">Gerrards Cross </t>
  </si>
  <si>
    <t xml:space="preserve">SL9 0PL </t>
  </si>
  <si>
    <t>Mr J  Singh</t>
  </si>
  <si>
    <t>96 Austin Road</t>
  </si>
  <si>
    <t>Mr Jeetender Singh</t>
  </si>
  <si>
    <t>67 Bulstrode Road</t>
  </si>
  <si>
    <t>Hounslow</t>
  </si>
  <si>
    <t xml:space="preserve">TW3 3AN </t>
  </si>
  <si>
    <t>Mr A K Vohra,Mr S Vohra</t>
  </si>
  <si>
    <t>97 Austin Road</t>
  </si>
  <si>
    <t>Mr Anil Vohra &amp; Mr Sham Vohra</t>
  </si>
  <si>
    <t xml:space="preserve">UB3 3DL </t>
  </si>
  <si>
    <t>Mr A Bhatti</t>
  </si>
  <si>
    <t>110 Austin Road</t>
  </si>
  <si>
    <t>Mr Aboul Bhatti</t>
  </si>
  <si>
    <t>65 Laburnum Road</t>
  </si>
  <si>
    <t xml:space="preserve">UB3 4JY </t>
  </si>
  <si>
    <t>Mr D N Bhatt, Mrs K Bhatt</t>
  </si>
  <si>
    <t>120 Austin Road</t>
  </si>
  <si>
    <t>Mr Digeshkumar Bhatt &amp; Mrs Kalyani Bhatt</t>
  </si>
  <si>
    <t>45 Abbotswood Way</t>
  </si>
  <si>
    <t xml:space="preserve">UB3 3PF </t>
  </si>
  <si>
    <t>Mrs S Luthra &amp; Mr Singh</t>
  </si>
  <si>
    <t>47 Silverdale Road</t>
  </si>
  <si>
    <t>Mrs Satwant Luthra &amp; Mr Gurmeet Singh</t>
  </si>
  <si>
    <t>96 Balmoral Drive</t>
  </si>
  <si>
    <t xml:space="preserve">UB4 0BY </t>
  </si>
  <si>
    <t>Mr H Khan, Mr R Khan, Mrs S Khan</t>
  </si>
  <si>
    <t>7 Silverdale Road</t>
  </si>
  <si>
    <t>Mr Humayun Khan, Mrs Shirin Khan &amp; Mr Russell Khan</t>
  </si>
  <si>
    <t>52 Church Avenue</t>
  </si>
  <si>
    <t>Pinner</t>
  </si>
  <si>
    <t xml:space="preserve">HA5 5JQ </t>
  </si>
  <si>
    <t>Mrs A Bassi &amp; Mr P Bassi</t>
  </si>
  <si>
    <t>13 Silverdale Road</t>
  </si>
  <si>
    <t>Mrs Anu Bala Bassi &amp; Mr Pammi Singh Bassi</t>
  </si>
  <si>
    <t>295 Lansbury Drive</t>
  </si>
  <si>
    <t xml:space="preserve">UB4 8RZ </t>
  </si>
  <si>
    <t>Mrs G Kailash</t>
  </si>
  <si>
    <t>12 Skeffington Court</t>
  </si>
  <si>
    <t>Mrs Gayathri Kailash</t>
  </si>
  <si>
    <t>Little Acre</t>
  </si>
  <si>
    <t>Ascot Road</t>
  </si>
  <si>
    <t>Holyport Maidenhead</t>
  </si>
  <si>
    <t xml:space="preserve">SL6 3LD </t>
  </si>
  <si>
    <t>Mr M Singh, Mrs C Kaur</t>
  </si>
  <si>
    <t>23 Skeffington Court</t>
  </si>
  <si>
    <t>Mr Mohinder Singh &amp; Mrs Charan Kaur</t>
  </si>
  <si>
    <t>22 Frogmore Gardens</t>
  </si>
  <si>
    <t xml:space="preserve">UB4 8AN </t>
  </si>
  <si>
    <t>Mr A Ziolkowski, Mrs K Ziolkowska</t>
  </si>
  <si>
    <t>55 Skeffington Court</t>
  </si>
  <si>
    <t>Mr Artur Andrzej Ziolkowski &amp; Mrs Katarzyna Ziolkowska</t>
  </si>
  <si>
    <t>39 Tanglewood Way</t>
  </si>
  <si>
    <t>Feltham</t>
  </si>
  <si>
    <t xml:space="preserve">TW13 7HB </t>
  </si>
  <si>
    <t>Mr D Hinton Exec To Mr P Hinton</t>
  </si>
  <si>
    <t>74 Skeffington Court</t>
  </si>
  <si>
    <t>Spring Farm</t>
  </si>
  <si>
    <t>Muckhatch Lane</t>
  </si>
  <si>
    <t xml:space="preserve">Egham </t>
  </si>
  <si>
    <t xml:space="preserve">TW20 8PH </t>
  </si>
  <si>
    <t>Mrs C James</t>
  </si>
  <si>
    <t>8 Fitzgerald House</t>
  </si>
  <si>
    <t>Mrs Cecilyn James</t>
  </si>
  <si>
    <t>285 Bourne Avenue</t>
  </si>
  <si>
    <t xml:space="preserve">UB3 1RR </t>
  </si>
  <si>
    <t>Mr M Raja</t>
  </si>
  <si>
    <t>20 Fitzgerald House</t>
  </si>
  <si>
    <t>Mr Mohammed Raja</t>
  </si>
  <si>
    <t>1 Westfield Cottages</t>
  </si>
  <si>
    <t>Sipson Lane</t>
  </si>
  <si>
    <t>Harlington Middx</t>
  </si>
  <si>
    <t xml:space="preserve">UB3 5EJ </t>
  </si>
  <si>
    <t>Mr M Jaamac</t>
  </si>
  <si>
    <t>41 Fitzgerald House</t>
  </si>
  <si>
    <t>Mr Mursal Jaamac</t>
  </si>
  <si>
    <t>237 Avondale Drive</t>
  </si>
  <si>
    <t>Hayes Middx</t>
  </si>
  <si>
    <t xml:space="preserve">UB3 3PW </t>
  </si>
  <si>
    <t>Mrs N Thandi, Mr J Tankaria</t>
  </si>
  <si>
    <t>4 Glenister House</t>
  </si>
  <si>
    <t>Mrs Neela Thandi &amp; Mr Jaimin Tankaria</t>
  </si>
  <si>
    <t>C/O Jaimin Property Management</t>
  </si>
  <si>
    <t>Ground Floor</t>
  </si>
  <si>
    <t>100 College Road Harrow</t>
  </si>
  <si>
    <t xml:space="preserve">HA1 1BQ </t>
  </si>
  <si>
    <t>I4b Holdings Ltd</t>
  </si>
  <si>
    <t>5 Glenister House</t>
  </si>
  <si>
    <t>Home Ownership</t>
  </si>
  <si>
    <t>Brent Civic Centre</t>
  </si>
  <si>
    <t>9 Engineers Way Wembley</t>
  </si>
  <si>
    <t xml:space="preserve">HA9 0FJ </t>
  </si>
  <si>
    <t>Mr N Khurana</t>
  </si>
  <si>
    <t>13 Glenister House</t>
  </si>
  <si>
    <t>Mr Narinder Singh Khurana</t>
  </si>
  <si>
    <t>11a Hamilton Road</t>
  </si>
  <si>
    <t xml:space="preserve">UB3 3AR </t>
  </si>
  <si>
    <t>Mr G Chana</t>
  </si>
  <si>
    <t>32 Glenister House</t>
  </si>
  <si>
    <t>Mr Gurdev Chana</t>
  </si>
  <si>
    <t>271 Vicarage Farm Road</t>
  </si>
  <si>
    <t>Heston</t>
  </si>
  <si>
    <t xml:space="preserve">TW5 0DR </t>
  </si>
  <si>
    <t>Mrs Sumra, Mr Sumra</t>
  </si>
  <si>
    <t>41 Glenister House</t>
  </si>
  <si>
    <t>Mr  Sumra &amp; Mrs  Sumra</t>
  </si>
  <si>
    <t>14 Fern Lane</t>
  </si>
  <si>
    <t xml:space="preserve">TW5 0HL </t>
  </si>
  <si>
    <t>Winterhall Estates</t>
  </si>
  <si>
    <t>1 Wellings House</t>
  </si>
  <si>
    <t>39-41 Markfield Road</t>
  </si>
  <si>
    <t>London</t>
  </si>
  <si>
    <t xml:space="preserve">N15 4QA </t>
  </si>
  <si>
    <t>9 Wellings House</t>
  </si>
  <si>
    <t>10 Wellings House</t>
  </si>
  <si>
    <t>Miss I Abdi</t>
  </si>
  <si>
    <t>16 Wellings House</t>
  </si>
  <si>
    <t>Miss Ismahan Abdi</t>
  </si>
  <si>
    <t>39 Bellow House</t>
  </si>
  <si>
    <t>Gayton Road</t>
  </si>
  <si>
    <t>Harrow Middx</t>
  </si>
  <si>
    <t xml:space="preserve">HA1 2DQ </t>
  </si>
  <si>
    <t>Miss H Quraishi</t>
  </si>
  <si>
    <t>19 Wellings House</t>
  </si>
  <si>
    <t>Miss Huma Quraishi</t>
  </si>
  <si>
    <t>112 Evelyn Avenue</t>
  </si>
  <si>
    <t>Ruislip</t>
  </si>
  <si>
    <t xml:space="preserve">HA4 8AQ </t>
  </si>
  <si>
    <t>Mr W Zhang</t>
  </si>
  <si>
    <t>20 Wellings House</t>
  </si>
  <si>
    <t>Mr Wenjie Zhang</t>
  </si>
  <si>
    <t>236 Avondale Drive</t>
  </si>
  <si>
    <t xml:space="preserve">UB3 3PN </t>
  </si>
  <si>
    <t>Miss J Chen</t>
  </si>
  <si>
    <t>21 Wellings House</t>
  </si>
  <si>
    <t>Miss Jing Wen Chen</t>
  </si>
  <si>
    <t>Flat 6</t>
  </si>
  <si>
    <t>Plough Court</t>
  </si>
  <si>
    <t>14 Ealing Road Northolt</t>
  </si>
  <si>
    <t xml:space="preserve">UB5 5HT </t>
  </si>
  <si>
    <t>Mrs A Gazmer, Mr Y Bahadur Bk</t>
  </si>
  <si>
    <t>23 Wellings House</t>
  </si>
  <si>
    <t>Mr Yad Bahadur Bk &amp; Mrs Anjana Gazmer</t>
  </si>
  <si>
    <t>113 Woolacombe Way</t>
  </si>
  <si>
    <t xml:space="preserve">UB3 4EY </t>
  </si>
  <si>
    <t>SKEFFINGTON COURT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</si>
</sst>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&quot;£&quot;#,##0"/>
    <numFmt numFmtId="165" formatCode="0.0%"/>
  </numFmts>
  <fonts count="1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b/>
      <u/>
      <sz val="14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u/>
      <sz val="11"/>
      <color theme="1"/>
      <name val="Calibri"/>
      <family val="2"/>
      <scheme val="minor"/>
    </font>
    <font>
      <b/>
      <sz val="11"/>
      <color rgb="FF000000"/>
      <name val="Calibri"/>
      <family val="2"/>
    </font>
    <font>
      <b/>
      <sz val="11"/>
      <color rgb="FFFFFFFF"/>
      <name val="Calibri"/>
      <family val="2"/>
    </font>
    <font>
      <sz val="11"/>
      <color rgb="FF000000"/>
      <name val="Calibri"/>
      <family val="2"/>
    </font>
    <font>
      <b/>
      <sz val="9"/>
      <color rgb="FFFFFFFF"/>
      <name val="Arial"/>
    </font>
    <font>
      <sz val="9"/>
      <color rgb="FF000000"/>
      <name val="Arial"/>
    </font>
    <font>
      <sz val="8"/>
      <name val="Calibri"/>
      <family val="2"/>
      <scheme val="minor"/>
    </font>
  </fonts>
  <fills count="17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CC"/>
        <bgColor rgb="FFFFFFCC"/>
      </patternFill>
    </fill>
    <fill>
      <patternFill patternType="solid">
        <fgColor rgb="FFFFFFCC"/>
        <bgColor indexed="64"/>
      </patternFill>
    </fill>
    <fill>
      <patternFill patternType="solid">
        <fgColor rgb="FF808080"/>
        <bgColor rgb="FF808080"/>
      </patternFill>
    </fill>
    <fill>
      <patternFill patternType="solid">
        <fgColor theme="8" tint="0.59996337778862885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5175B9"/>
        <bgColor rgb="FFFFFFFF"/>
      </patternFill>
    </fill>
    <fill>
      <patternFill patternType="solid">
        <fgColor rgb="FFF0F0F4"/>
        <bgColor rgb="FFFFFFFF"/>
      </patternFill>
    </fill>
    <fill>
      <patternFill patternType="solid">
        <fgColor rgb="FFFFFFFF"/>
        <bgColor rgb="FFFFFFFF"/>
      </patternFill>
    </fill>
  </fills>
  <borders count="22">
    <border>
      <left/>
      <right/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ck">
        <color theme="0"/>
      </left>
      <right style="thick">
        <color theme="0"/>
      </right>
      <top style="thick">
        <color theme="0"/>
      </top>
      <bottom style="thick">
        <color theme="0"/>
      </bottom>
      <diagonal/>
    </border>
    <border>
      <left style="thick">
        <color theme="0"/>
      </left>
      <right/>
      <top style="thick">
        <color theme="0"/>
      </top>
      <bottom style="thick">
        <color theme="0"/>
      </bottom>
      <diagonal/>
    </border>
    <border>
      <left/>
      <right style="thick">
        <color theme="0"/>
      </right>
      <top style="thick">
        <color theme="0"/>
      </top>
      <bottom style="thick">
        <color theme="0"/>
      </bottom>
      <diagonal/>
    </border>
    <border>
      <left/>
      <right/>
      <top style="thick">
        <color theme="0"/>
      </top>
      <bottom style="thick">
        <color theme="0"/>
      </bottom>
      <diagonal/>
    </border>
    <border>
      <left style="thick">
        <color theme="0"/>
      </left>
      <right style="thick">
        <color theme="0"/>
      </right>
      <top style="thick">
        <color theme="0"/>
      </top>
      <bottom/>
      <diagonal/>
    </border>
    <border>
      <left style="thick">
        <color theme="0"/>
      </left>
      <right/>
      <top style="thick">
        <color theme="0"/>
      </top>
      <bottom/>
      <diagonal/>
    </border>
    <border>
      <left/>
      <right/>
      <top style="thick">
        <color theme="0"/>
      </top>
      <bottom/>
      <diagonal/>
    </border>
    <border>
      <left/>
      <right style="thick">
        <color theme="0"/>
      </right>
      <top style="thick">
        <color theme="0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rgb="FFCACAD9"/>
      </left>
      <right style="thin">
        <color rgb="FFCACAD9"/>
      </right>
      <top style="thin">
        <color rgb="FFCACAD9"/>
      </top>
      <bottom style="thin">
        <color rgb="FFCACAD9"/>
      </bottom>
      <diagonal/>
    </border>
    <border>
      <left style="thin">
        <color rgb="FFCAC9D9"/>
      </left>
      <right style="thin">
        <color rgb="FFCAC9D9"/>
      </right>
      <top style="thin">
        <color rgb="FFCAC9D9"/>
      </top>
      <bottom style="thin">
        <color rgb="FFCAC9D9"/>
      </bottom>
      <diagonal/>
    </border>
  </borders>
  <cellStyleXfs count="1">
    <xf numFmtId="0" fontId="0" fillId="0" borderId="0"/>
  </cellStyleXfs>
  <cellXfs count="169">
    <xf numFmtId="0" fontId="0" fillId="0" borderId="0" xfId="0"/>
    <xf numFmtId="0" fontId="1" fillId="0" borderId="0" xfId="0" applyFont="1"/>
    <xf numFmtId="0" fontId="0" fillId="2" borderId="0" xfId="0" applyFill="1"/>
    <xf numFmtId="0" fontId="0" fillId="0" borderId="0" xfId="0" applyFill="1"/>
    <xf numFmtId="164" fontId="0" fillId="0" borderId="0" xfId="0" applyNumberFormat="1"/>
    <xf numFmtId="0" fontId="0" fillId="3" borderId="0" xfId="0" applyFill="1"/>
    <xf numFmtId="0" fontId="0" fillId="0" borderId="0" xfId="0" applyAlignment="1">
      <alignment horizontal="right"/>
    </xf>
    <xf numFmtId="0" fontId="0" fillId="4" borderId="0" xfId="0" applyFill="1"/>
    <xf numFmtId="0" fontId="0" fillId="6" borderId="0" xfId="0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0" fillId="0" borderId="0" xfId="0" applyFill="1" applyAlignment="1">
      <alignment horizontal="center"/>
    </xf>
    <xf numFmtId="0" fontId="0" fillId="0" borderId="0" xfId="0" applyAlignment="1">
      <alignment horizontal="center"/>
    </xf>
    <xf numFmtId="0" fontId="0" fillId="5" borderId="0" xfId="0" applyFill="1" applyAlignment="1">
      <alignment horizontal="center"/>
    </xf>
    <xf numFmtId="0" fontId="0" fillId="6" borderId="0" xfId="0" applyFill="1" applyAlignment="1">
      <alignment horizontal="center"/>
    </xf>
    <xf numFmtId="0" fontId="0" fillId="0" borderId="1" xfId="0" applyFill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0" xfId="0" applyBorder="1" applyAlignment="1">
      <alignment horizontal="center"/>
    </xf>
    <xf numFmtId="0" fontId="0" fillId="0" borderId="0" xfId="0" applyBorder="1"/>
    <xf numFmtId="0" fontId="1" fillId="0" borderId="0" xfId="0" applyFont="1" applyAlignment="1">
      <alignment horizontal="left"/>
    </xf>
    <xf numFmtId="0" fontId="0" fillId="0" borderId="0" xfId="0" applyAlignment="1">
      <alignment horizontal="left"/>
    </xf>
    <xf numFmtId="0" fontId="0" fillId="0" borderId="1" xfId="0" applyFill="1" applyBorder="1"/>
    <xf numFmtId="0" fontId="4" fillId="0" borderId="0" xfId="0" applyFont="1"/>
    <xf numFmtId="0" fontId="4" fillId="0" borderId="0" xfId="0" applyFont="1" applyAlignment="1">
      <alignment horizontal="center"/>
    </xf>
    <xf numFmtId="0" fontId="5" fillId="0" borderId="0" xfId="0" applyFont="1"/>
    <xf numFmtId="14" fontId="0" fillId="0" borderId="0" xfId="0" applyNumberFormat="1" applyAlignment="1">
      <alignment horizontal="left" vertical="top"/>
    </xf>
    <xf numFmtId="0" fontId="6" fillId="0" borderId="0" xfId="0" applyFont="1" applyAlignment="1">
      <alignment horizontal="center"/>
    </xf>
    <xf numFmtId="14" fontId="0" fillId="6" borderId="0" xfId="0" applyNumberFormat="1" applyFill="1" applyAlignment="1">
      <alignment horizontal="center"/>
    </xf>
    <xf numFmtId="0" fontId="0" fillId="6" borderId="0" xfId="0" applyFill="1" applyAlignment="1">
      <alignment horizontal="left"/>
    </xf>
    <xf numFmtId="14" fontId="0" fillId="0" borderId="0" xfId="0" applyNumberFormat="1"/>
    <xf numFmtId="0" fontId="7" fillId="0" borderId="0" xfId="0" applyFont="1" applyAlignment="1">
      <alignment horizontal="center" vertical="top"/>
    </xf>
    <xf numFmtId="0" fontId="8" fillId="0" borderId="0" xfId="0" applyFont="1"/>
    <xf numFmtId="0" fontId="8" fillId="0" borderId="0" xfId="0" applyFont="1" applyAlignment="1">
      <alignment horizontal="right"/>
    </xf>
    <xf numFmtId="0" fontId="0" fillId="7" borderId="0" xfId="0" applyFill="1"/>
    <xf numFmtId="0" fontId="0" fillId="7" borderId="0" xfId="0" applyFill="1" applyAlignment="1">
      <alignment horizontal="right"/>
    </xf>
    <xf numFmtId="0" fontId="0" fillId="0" borderId="2" xfId="0" applyBorder="1"/>
    <xf numFmtId="0" fontId="0" fillId="8" borderId="0" xfId="0" applyFill="1"/>
    <xf numFmtId="0" fontId="0" fillId="8" borderId="0" xfId="0" applyFill="1" applyAlignment="1">
      <alignment horizontal="right"/>
    </xf>
    <xf numFmtId="0" fontId="0" fillId="0" borderId="3" xfId="0" applyBorder="1"/>
    <xf numFmtId="0" fontId="9" fillId="9" borderId="0" xfId="0" applyFont="1" applyFill="1" applyAlignment="1">
      <alignment horizontal="center"/>
    </xf>
    <xf numFmtId="0" fontId="9" fillId="9" borderId="0" xfId="0" applyFont="1" applyFill="1" applyAlignment="1">
      <alignment horizontal="right"/>
    </xf>
    <xf numFmtId="0" fontId="9" fillId="9" borderId="0" xfId="0" applyFont="1" applyFill="1"/>
    <xf numFmtId="0" fontId="9" fillId="0" borderId="0" xfId="0" applyFont="1" applyAlignment="1">
      <alignment horizontal="center"/>
    </xf>
    <xf numFmtId="0" fontId="9" fillId="0" borderId="0" xfId="0" applyFont="1" applyAlignment="1">
      <alignment horizontal="right"/>
    </xf>
    <xf numFmtId="0" fontId="9" fillId="0" borderId="0" xfId="0" applyFont="1"/>
    <xf numFmtId="0" fontId="1" fillId="10" borderId="4" xfId="0" applyFont="1" applyFill="1" applyBorder="1"/>
    <xf numFmtId="0" fontId="1" fillId="11" borderId="4" xfId="0" applyFont="1" applyFill="1" applyBorder="1"/>
    <xf numFmtId="165" fontId="1" fillId="11" borderId="0" xfId="0" applyNumberFormat="1" applyFont="1" applyFill="1" applyAlignment="1">
      <alignment horizontal="center"/>
    </xf>
    <xf numFmtId="165" fontId="1" fillId="11" borderId="4" xfId="0" applyNumberFormat="1" applyFont="1" applyFill="1" applyBorder="1"/>
    <xf numFmtId="1" fontId="1" fillId="0" borderId="0" xfId="0" applyNumberFormat="1" applyFont="1"/>
    <xf numFmtId="165" fontId="1" fillId="0" borderId="0" xfId="0" applyNumberFormat="1" applyFont="1"/>
    <xf numFmtId="1" fontId="1" fillId="0" borderId="4" xfId="0" applyNumberFormat="1" applyFont="1" applyBorder="1"/>
    <xf numFmtId="14" fontId="0" fillId="0" borderId="0" xfId="0" applyNumberFormat="1" applyAlignment="1">
      <alignment horizontal="left"/>
    </xf>
    <xf numFmtId="14" fontId="0" fillId="6" borderId="0" xfId="0" applyNumberFormat="1" applyFill="1" applyAlignment="1">
      <alignment horizontal="left"/>
    </xf>
    <xf numFmtId="165" fontId="1" fillId="11" borderId="9" xfId="0" applyNumberFormat="1" applyFont="1" applyFill="1" applyBorder="1" applyAlignment="1">
      <alignment horizontal="center"/>
    </xf>
    <xf numFmtId="1" fontId="0" fillId="0" borderId="0" xfId="0" applyNumberFormat="1" applyFont="1"/>
    <xf numFmtId="165" fontId="0" fillId="0" borderId="0" xfId="0" applyNumberFormat="1" applyFont="1"/>
    <xf numFmtId="1" fontId="0" fillId="0" borderId="4" xfId="0" applyNumberFormat="1" applyFont="1" applyBorder="1"/>
    <xf numFmtId="0" fontId="0" fillId="0" borderId="10" xfId="0" applyFill="1" applyBorder="1" applyAlignment="1">
      <alignment horizontal="center"/>
    </xf>
    <xf numFmtId="1" fontId="0" fillId="0" borderId="0" xfId="0" applyNumberFormat="1" applyFont="1" applyFill="1"/>
    <xf numFmtId="0" fontId="1" fillId="0" borderId="7" xfId="0" applyFont="1" applyFill="1" applyBorder="1"/>
    <xf numFmtId="0" fontId="0" fillId="3" borderId="12" xfId="0" applyFill="1" applyBorder="1" applyAlignment="1">
      <alignment horizontal="center"/>
    </xf>
    <xf numFmtId="0" fontId="0" fillId="3" borderId="13" xfId="0" applyFill="1" applyBorder="1"/>
    <xf numFmtId="0" fontId="0" fillId="3" borderId="13" xfId="0" applyFill="1" applyBorder="1" applyAlignment="1">
      <alignment horizontal="center"/>
    </xf>
    <xf numFmtId="0" fontId="0" fillId="3" borderId="14" xfId="0" applyFill="1" applyBorder="1" applyAlignment="1">
      <alignment horizontal="center"/>
    </xf>
    <xf numFmtId="0" fontId="0" fillId="3" borderId="15" xfId="0" applyFill="1" applyBorder="1" applyAlignment="1">
      <alignment horizontal="center"/>
    </xf>
    <xf numFmtId="0" fontId="5" fillId="3" borderId="0" xfId="0" applyFont="1" applyFill="1" applyBorder="1"/>
    <xf numFmtId="0" fontId="0" fillId="3" borderId="0" xfId="0" applyFill="1" applyBorder="1"/>
    <xf numFmtId="0" fontId="0" fillId="3" borderId="16" xfId="0" applyFill="1" applyBorder="1"/>
    <xf numFmtId="0" fontId="8" fillId="3" borderId="0" xfId="0" applyFont="1" applyFill="1" applyBorder="1"/>
    <xf numFmtId="0" fontId="8" fillId="3" borderId="0" xfId="0" applyFont="1" applyFill="1" applyBorder="1" applyAlignment="1">
      <alignment horizontal="right"/>
    </xf>
    <xf numFmtId="0" fontId="8" fillId="3" borderId="16" xfId="0" applyFont="1" applyFill="1" applyBorder="1" applyAlignment="1">
      <alignment horizontal="right"/>
    </xf>
    <xf numFmtId="0" fontId="10" fillId="3" borderId="0" xfId="0" applyFont="1" applyFill="1" applyBorder="1"/>
    <xf numFmtId="0" fontId="10" fillId="3" borderId="0" xfId="0" applyFont="1" applyFill="1" applyBorder="1" applyAlignment="1">
      <alignment horizontal="center"/>
    </xf>
    <xf numFmtId="0" fontId="10" fillId="3" borderId="0" xfId="0" applyFont="1" applyFill="1" applyBorder="1" applyAlignment="1">
      <alignment horizontal="right"/>
    </xf>
    <xf numFmtId="0" fontId="10" fillId="3" borderId="16" xfId="0" applyFont="1" applyFill="1" applyBorder="1" applyAlignment="1">
      <alignment horizontal="right"/>
    </xf>
    <xf numFmtId="0" fontId="0" fillId="3" borderId="0" xfId="0" applyFont="1" applyFill="1" applyBorder="1"/>
    <xf numFmtId="1" fontId="0" fillId="3" borderId="0" xfId="0" applyNumberFormat="1" applyFont="1" applyFill="1" applyBorder="1" applyAlignment="1">
      <alignment horizontal="center"/>
    </xf>
    <xf numFmtId="1" fontId="0" fillId="3" borderId="16" xfId="0" applyNumberFormat="1" applyFont="1" applyFill="1" applyBorder="1"/>
    <xf numFmtId="0" fontId="0" fillId="3" borderId="0" xfId="0" applyFont="1" applyFill="1" applyBorder="1" applyAlignment="1">
      <alignment horizontal="center"/>
    </xf>
    <xf numFmtId="0" fontId="0" fillId="3" borderId="0" xfId="0" applyFill="1" applyBorder="1" applyAlignment="1">
      <alignment horizontal="center"/>
    </xf>
    <xf numFmtId="0" fontId="0" fillId="3" borderId="16" xfId="0" applyFill="1" applyBorder="1" applyAlignment="1">
      <alignment horizontal="center"/>
    </xf>
    <xf numFmtId="0" fontId="0" fillId="3" borderId="17" xfId="0" applyFill="1" applyBorder="1" applyAlignment="1">
      <alignment horizontal="center"/>
    </xf>
    <xf numFmtId="0" fontId="0" fillId="3" borderId="18" xfId="0" applyFill="1" applyBorder="1"/>
    <xf numFmtId="0" fontId="0" fillId="3" borderId="18" xfId="0" applyFill="1" applyBorder="1" applyAlignment="1">
      <alignment horizontal="center"/>
    </xf>
    <xf numFmtId="0" fontId="0" fillId="3" borderId="19" xfId="0" applyFill="1" applyBorder="1" applyAlignment="1">
      <alignment horizontal="center"/>
    </xf>
    <xf numFmtId="165" fontId="0" fillId="3" borderId="0" xfId="0" applyNumberFormat="1" applyFont="1" applyFill="1" applyBorder="1" applyAlignment="1">
      <alignment horizontal="center"/>
    </xf>
    <xf numFmtId="9" fontId="0" fillId="3" borderId="0" xfId="0" applyNumberFormat="1" applyFont="1" applyFill="1" applyBorder="1" applyAlignment="1">
      <alignment horizontal="right"/>
    </xf>
    <xf numFmtId="0" fontId="0" fillId="12" borderId="12" xfId="0" applyFill="1" applyBorder="1" applyAlignment="1">
      <alignment horizontal="center"/>
    </xf>
    <xf numFmtId="0" fontId="0" fillId="12" borderId="13" xfId="0" applyFill="1" applyBorder="1"/>
    <xf numFmtId="0" fontId="0" fillId="12" borderId="13" xfId="0" applyFill="1" applyBorder="1" applyAlignment="1">
      <alignment horizontal="center"/>
    </xf>
    <xf numFmtId="0" fontId="0" fillId="12" borderId="14" xfId="0" applyFill="1" applyBorder="1" applyAlignment="1">
      <alignment horizontal="center"/>
    </xf>
    <xf numFmtId="0" fontId="0" fillId="12" borderId="15" xfId="0" applyFill="1" applyBorder="1" applyAlignment="1">
      <alignment horizontal="center"/>
    </xf>
    <xf numFmtId="0" fontId="5" fillId="12" borderId="0" xfId="0" applyFont="1" applyFill="1" applyBorder="1"/>
    <xf numFmtId="0" fontId="0" fillId="12" borderId="0" xfId="0" applyFill="1" applyBorder="1"/>
    <xf numFmtId="0" fontId="0" fillId="12" borderId="16" xfId="0" applyFill="1" applyBorder="1"/>
    <xf numFmtId="0" fontId="8" fillId="12" borderId="0" xfId="0" applyFont="1" applyFill="1" applyBorder="1"/>
    <xf numFmtId="0" fontId="8" fillId="12" borderId="0" xfId="0" applyFont="1" applyFill="1" applyBorder="1" applyAlignment="1">
      <alignment horizontal="right"/>
    </xf>
    <xf numFmtId="0" fontId="8" fillId="12" borderId="16" xfId="0" applyFont="1" applyFill="1" applyBorder="1" applyAlignment="1">
      <alignment horizontal="right"/>
    </xf>
    <xf numFmtId="0" fontId="10" fillId="12" borderId="0" xfId="0" applyFont="1" applyFill="1" applyBorder="1"/>
    <xf numFmtId="0" fontId="10" fillId="12" borderId="0" xfId="0" applyFont="1" applyFill="1" applyBorder="1" applyAlignment="1">
      <alignment horizontal="center"/>
    </xf>
    <xf numFmtId="0" fontId="10" fillId="12" borderId="0" xfId="0" applyFont="1" applyFill="1" applyBorder="1" applyAlignment="1">
      <alignment horizontal="right"/>
    </xf>
    <xf numFmtId="0" fontId="10" fillId="12" borderId="16" xfId="0" applyFont="1" applyFill="1" applyBorder="1" applyAlignment="1">
      <alignment horizontal="right"/>
    </xf>
    <xf numFmtId="0" fontId="0" fillId="12" borderId="0" xfId="0" applyFont="1" applyFill="1" applyBorder="1"/>
    <xf numFmtId="1" fontId="0" fillId="12" borderId="0" xfId="0" applyNumberFormat="1" applyFont="1" applyFill="1" applyBorder="1" applyAlignment="1">
      <alignment horizontal="center"/>
    </xf>
    <xf numFmtId="1" fontId="0" fillId="12" borderId="16" xfId="0" applyNumberFormat="1" applyFont="1" applyFill="1" applyBorder="1"/>
    <xf numFmtId="0" fontId="0" fillId="12" borderId="0" xfId="0" applyFont="1" applyFill="1" applyBorder="1" applyAlignment="1">
      <alignment horizontal="center"/>
    </xf>
    <xf numFmtId="0" fontId="0" fillId="12" borderId="0" xfId="0" applyFill="1" applyBorder="1" applyAlignment="1">
      <alignment horizontal="center"/>
    </xf>
    <xf numFmtId="0" fontId="0" fillId="12" borderId="16" xfId="0" applyFill="1" applyBorder="1" applyAlignment="1">
      <alignment horizontal="center"/>
    </xf>
    <xf numFmtId="0" fontId="0" fillId="12" borderId="17" xfId="0" applyFill="1" applyBorder="1" applyAlignment="1">
      <alignment horizontal="center"/>
    </xf>
    <xf numFmtId="0" fontId="0" fillId="12" borderId="18" xfId="0" applyFill="1" applyBorder="1"/>
    <xf numFmtId="0" fontId="0" fillId="12" borderId="18" xfId="0" applyFill="1" applyBorder="1" applyAlignment="1">
      <alignment horizontal="center"/>
    </xf>
    <xf numFmtId="0" fontId="0" fillId="12" borderId="19" xfId="0" applyFill="1" applyBorder="1" applyAlignment="1">
      <alignment horizontal="center"/>
    </xf>
    <xf numFmtId="165" fontId="0" fillId="12" borderId="0" xfId="0" applyNumberFormat="1" applyFont="1" applyFill="1" applyBorder="1" applyAlignment="1">
      <alignment horizontal="center"/>
    </xf>
    <xf numFmtId="9" fontId="0" fillId="12" borderId="0" xfId="0" applyNumberFormat="1" applyFont="1" applyFill="1" applyBorder="1" applyAlignment="1">
      <alignment horizontal="right"/>
    </xf>
    <xf numFmtId="0" fontId="0" fillId="13" borderId="12" xfId="0" applyFill="1" applyBorder="1" applyAlignment="1">
      <alignment horizontal="center"/>
    </xf>
    <xf numFmtId="0" fontId="0" fillId="13" borderId="13" xfId="0" applyFill="1" applyBorder="1"/>
    <xf numFmtId="0" fontId="0" fillId="13" borderId="13" xfId="0" applyFill="1" applyBorder="1" applyAlignment="1">
      <alignment horizontal="center"/>
    </xf>
    <xf numFmtId="0" fontId="0" fillId="13" borderId="14" xfId="0" applyFill="1" applyBorder="1" applyAlignment="1">
      <alignment horizontal="center"/>
    </xf>
    <xf numFmtId="0" fontId="0" fillId="13" borderId="15" xfId="0" applyFill="1" applyBorder="1" applyAlignment="1">
      <alignment horizontal="center"/>
    </xf>
    <xf numFmtId="0" fontId="5" fillId="13" borderId="0" xfId="0" applyFont="1" applyFill="1" applyBorder="1"/>
    <xf numFmtId="0" fontId="0" fillId="13" borderId="0" xfId="0" applyFill="1" applyBorder="1"/>
    <xf numFmtId="0" fontId="0" fillId="13" borderId="16" xfId="0" applyFill="1" applyBorder="1"/>
    <xf numFmtId="0" fontId="8" fillId="13" borderId="0" xfId="0" applyFont="1" applyFill="1" applyBorder="1"/>
    <xf numFmtId="0" fontId="8" fillId="13" borderId="0" xfId="0" applyFont="1" applyFill="1" applyBorder="1" applyAlignment="1">
      <alignment horizontal="right"/>
    </xf>
    <xf numFmtId="0" fontId="8" fillId="13" borderId="16" xfId="0" applyFont="1" applyFill="1" applyBorder="1" applyAlignment="1">
      <alignment horizontal="right"/>
    </xf>
    <xf numFmtId="0" fontId="10" fillId="13" borderId="0" xfId="0" applyFont="1" applyFill="1" applyBorder="1"/>
    <xf numFmtId="0" fontId="10" fillId="13" borderId="0" xfId="0" applyFont="1" applyFill="1" applyBorder="1" applyAlignment="1">
      <alignment horizontal="center"/>
    </xf>
    <xf numFmtId="0" fontId="10" fillId="13" borderId="0" xfId="0" applyFont="1" applyFill="1" applyBorder="1" applyAlignment="1">
      <alignment horizontal="right"/>
    </xf>
    <xf numFmtId="0" fontId="10" fillId="13" borderId="16" xfId="0" applyFont="1" applyFill="1" applyBorder="1" applyAlignment="1">
      <alignment horizontal="right"/>
    </xf>
    <xf numFmtId="0" fontId="0" fillId="13" borderId="0" xfId="0" applyFont="1" applyFill="1" applyBorder="1"/>
    <xf numFmtId="0" fontId="0" fillId="13" borderId="0" xfId="0" applyFont="1" applyFill="1" applyBorder="1" applyAlignment="1">
      <alignment horizontal="center"/>
    </xf>
    <xf numFmtId="165" fontId="0" fillId="13" borderId="0" xfId="0" applyNumberFormat="1" applyFont="1" applyFill="1" applyBorder="1" applyAlignment="1">
      <alignment horizontal="center"/>
    </xf>
    <xf numFmtId="9" fontId="0" fillId="13" borderId="0" xfId="0" applyNumberFormat="1" applyFont="1" applyFill="1" applyBorder="1" applyAlignment="1">
      <alignment horizontal="right"/>
    </xf>
    <xf numFmtId="0" fontId="0" fillId="13" borderId="16" xfId="0" applyFill="1" applyBorder="1" applyAlignment="1">
      <alignment horizontal="center"/>
    </xf>
    <xf numFmtId="1" fontId="0" fillId="13" borderId="0" xfId="0" applyNumberFormat="1" applyFont="1" applyFill="1" applyBorder="1" applyAlignment="1">
      <alignment horizontal="center"/>
    </xf>
    <xf numFmtId="1" fontId="0" fillId="13" borderId="16" xfId="0" applyNumberFormat="1" applyFont="1" applyFill="1" applyBorder="1"/>
    <xf numFmtId="0" fontId="0" fillId="13" borderId="0" xfId="0" applyFill="1" applyBorder="1" applyAlignment="1">
      <alignment horizontal="center"/>
    </xf>
    <xf numFmtId="0" fontId="0" fillId="13" borderId="17" xfId="0" applyFill="1" applyBorder="1" applyAlignment="1">
      <alignment horizontal="center"/>
    </xf>
    <xf numFmtId="0" fontId="0" fillId="13" borderId="18" xfId="0" applyFill="1" applyBorder="1"/>
    <xf numFmtId="0" fontId="0" fillId="13" borderId="18" xfId="0" applyFill="1" applyBorder="1" applyAlignment="1">
      <alignment horizontal="center"/>
    </xf>
    <xf numFmtId="0" fontId="0" fillId="13" borderId="19" xfId="0" applyFill="1" applyBorder="1" applyAlignment="1">
      <alignment horizontal="center"/>
    </xf>
    <xf numFmtId="0" fontId="8" fillId="13" borderId="0" xfId="0" applyFont="1" applyFill="1" applyBorder="1" applyAlignment="1">
      <alignment horizontal="center"/>
    </xf>
    <xf numFmtId="0" fontId="8" fillId="3" borderId="0" xfId="0" applyFont="1" applyFill="1" applyBorder="1" applyAlignment="1">
      <alignment horizontal="center" vertical="center"/>
    </xf>
    <xf numFmtId="0" fontId="8" fillId="3" borderId="0" xfId="0" applyFont="1" applyFill="1" applyBorder="1" applyAlignment="1">
      <alignment horizontal="center"/>
    </xf>
    <xf numFmtId="0" fontId="8" fillId="12" borderId="0" xfId="0" applyFont="1" applyFill="1" applyBorder="1" applyAlignment="1">
      <alignment horizontal="center"/>
    </xf>
    <xf numFmtId="49" fontId="11" fillId="14" borderId="20" xfId="0" applyNumberFormat="1" applyFont="1" applyFill="1" applyBorder="1" applyAlignment="1">
      <alignment horizontal="center" wrapText="1"/>
    </xf>
    <xf numFmtId="49" fontId="12" fillId="15" borderId="21" xfId="0" applyNumberFormat="1" applyFont="1" applyFill="1" applyBorder="1" applyAlignment="1">
      <alignment horizontal="left"/>
    </xf>
    <xf numFmtId="49" fontId="12" fillId="0" borderId="21" xfId="0" applyNumberFormat="1" applyFont="1" applyBorder="1" applyAlignment="1">
      <alignment horizontal="left"/>
    </xf>
    <xf numFmtId="49" fontId="12" fillId="15" borderId="21" xfId="0" applyNumberFormat="1" applyFont="1" applyFill="1" applyBorder="1" applyAlignment="1">
      <alignment horizontal="center"/>
    </xf>
    <xf numFmtId="49" fontId="12" fillId="16" borderId="21" xfId="0" applyNumberFormat="1" applyFont="1" applyFill="1" applyBorder="1" applyAlignment="1">
      <alignment horizontal="left"/>
    </xf>
    <xf numFmtId="49" fontId="12" fillId="16" borderId="21" xfId="0" applyNumberFormat="1" applyFont="1" applyFill="1" applyBorder="1" applyAlignment="1">
      <alignment horizontal="center"/>
    </xf>
    <xf numFmtId="0" fontId="12" fillId="16" borderId="21" xfId="0" applyFont="1" applyFill="1" applyBorder="1" applyAlignment="1">
      <alignment horizontal="left" vertical="center"/>
    </xf>
    <xf numFmtId="1" fontId="0" fillId="13" borderId="0" xfId="0" applyNumberFormat="1" applyFont="1" applyFill="1" applyBorder="1"/>
    <xf numFmtId="1" fontId="0" fillId="3" borderId="0" xfId="0" applyNumberFormat="1" applyFont="1" applyFill="1" applyBorder="1"/>
    <xf numFmtId="1" fontId="0" fillId="12" borderId="0" xfId="0" applyNumberFormat="1" applyFont="1" applyFill="1" applyBorder="1"/>
    <xf numFmtId="165" fontId="0" fillId="12" borderId="0" xfId="0" applyNumberFormat="1" applyFont="1" applyFill="1" applyBorder="1" applyAlignment="1">
      <alignment horizontal="center"/>
    </xf>
    <xf numFmtId="165" fontId="0" fillId="13" borderId="0" xfId="0" applyNumberFormat="1" applyFont="1" applyFill="1" applyBorder="1" applyAlignment="1">
      <alignment horizontal="center"/>
    </xf>
    <xf numFmtId="165" fontId="0" fillId="3" borderId="0" xfId="0" applyNumberFormat="1" applyFont="1" applyFill="1" applyBorder="1" applyAlignment="1">
      <alignment horizontal="center"/>
    </xf>
    <xf numFmtId="14" fontId="0" fillId="0" borderId="0" xfId="0" applyNumberFormat="1" applyAlignment="1">
      <alignment wrapText="1"/>
    </xf>
    <xf numFmtId="0" fontId="0" fillId="0" borderId="0" xfId="0" applyAlignment="1">
      <alignment wrapText="1"/>
    </xf>
    <xf numFmtId="165" fontId="1" fillId="11" borderId="5" xfId="0" applyNumberFormat="1" applyFont="1" applyFill="1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165" fontId="1" fillId="11" borderId="8" xfId="0" applyNumberFormat="1" applyFont="1" applyFill="1" applyBorder="1" applyAlignment="1">
      <alignment horizontal="center"/>
    </xf>
    <xf numFmtId="0" fontId="0" fillId="0" borderId="8" xfId="0" applyBorder="1" applyAlignment="1">
      <alignment horizontal="center"/>
    </xf>
    <xf numFmtId="165" fontId="1" fillId="11" borderId="9" xfId="0" applyNumberFormat="1" applyFont="1" applyFill="1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13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12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eetMetadata" Target="metadata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Relationship Id="rId14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filterMode="1">
    <pageSetUpPr fitToPage="1"/>
  </sheetPr>
  <dimension ref="A2:K304"/>
  <sheetViews>
    <sheetView showGridLines="0" tabSelected="1" topLeftCell="A322" zoomScale="85" zoomScaleNormal="85" workbookViewId="0">
      <selection activeCell="X11" sqref="X11"/>
    </sheetView>
  </sheetViews>
  <sheetFormatPr defaultRowHeight="14.5" x14ac:dyDescent="0.35"/>
  <cols>
    <col min="2" max="2" width="4.26953125" style="11" customWidth="1"/>
    <col min="3" max="3" width="17.1796875" customWidth="1"/>
    <col min="4" max="4" width="4.26953125" customWidth="1"/>
    <col min="5" max="5" width="17.1796875" customWidth="1"/>
    <col min="6" max="6" width="13.453125" customWidth="1"/>
    <col min="7" max="7" width="15.54296875" customWidth="1"/>
    <col min="8" max="8" width="18" style="12" customWidth="1"/>
    <col min="9" max="9" width="14.453125" style="12" customWidth="1"/>
    <col min="10" max="10" width="17.1796875" style="12" customWidth="1"/>
    <col min="11" max="11" width="11.453125" hidden="1" customWidth="1"/>
  </cols>
  <sheetData>
    <row r="2" spans="1:11" x14ac:dyDescent="0.35">
      <c r="A2" s="1" t="s">
        <v>22</v>
      </c>
      <c r="B2" s="10"/>
    </row>
    <row r="4" spans="1:11" x14ac:dyDescent="0.35">
      <c r="A4" s="1" t="s">
        <v>1</v>
      </c>
      <c r="B4" s="10"/>
      <c r="C4" s="1" t="s">
        <v>2</v>
      </c>
      <c r="D4" s="1" t="s">
        <v>3</v>
      </c>
      <c r="E4" s="1" t="s">
        <v>4</v>
      </c>
      <c r="F4" s="1" t="s">
        <v>5</v>
      </c>
      <c r="G4" s="1" t="s">
        <v>6</v>
      </c>
      <c r="H4" s="19" t="s">
        <v>7</v>
      </c>
      <c r="I4" s="19" t="s">
        <v>50</v>
      </c>
      <c r="J4" s="19" t="s">
        <v>52</v>
      </c>
      <c r="K4" s="1" t="s">
        <v>23</v>
      </c>
    </row>
    <row r="5" spans="1:11" x14ac:dyDescent="0.35">
      <c r="A5" s="2" t="s">
        <v>24</v>
      </c>
      <c r="B5" s="11">
        <v>1</v>
      </c>
      <c r="C5" s="3" t="s">
        <v>14</v>
      </c>
      <c r="D5">
        <v>8</v>
      </c>
      <c r="E5" t="s">
        <v>25</v>
      </c>
      <c r="F5" t="s">
        <v>26</v>
      </c>
      <c r="G5" t="s">
        <v>27</v>
      </c>
      <c r="H5" s="12">
        <v>2</v>
      </c>
      <c r="I5" s="12">
        <v>4</v>
      </c>
      <c r="J5" s="12">
        <v>87</v>
      </c>
    </row>
    <row r="6" spans="1:11" x14ac:dyDescent="0.35">
      <c r="A6" s="2" t="s">
        <v>24</v>
      </c>
      <c r="B6" s="11">
        <v>1</v>
      </c>
      <c r="C6" s="3" t="s">
        <v>14</v>
      </c>
      <c r="D6">
        <v>10</v>
      </c>
      <c r="E6" t="s">
        <v>25</v>
      </c>
      <c r="F6" t="s">
        <v>26</v>
      </c>
      <c r="G6" t="s">
        <v>12</v>
      </c>
      <c r="H6" s="12">
        <v>1</v>
      </c>
      <c r="I6" s="12">
        <v>3</v>
      </c>
      <c r="J6" s="12">
        <v>42</v>
      </c>
    </row>
    <row r="7" spans="1:11" x14ac:dyDescent="0.35">
      <c r="A7" s="2" t="s">
        <v>24</v>
      </c>
      <c r="B7" s="11">
        <v>1</v>
      </c>
      <c r="C7" s="3" t="s">
        <v>9</v>
      </c>
      <c r="D7">
        <v>1</v>
      </c>
      <c r="E7" t="s">
        <v>25</v>
      </c>
      <c r="F7" t="s">
        <v>26</v>
      </c>
      <c r="G7" t="s">
        <v>12</v>
      </c>
      <c r="H7" s="12">
        <v>1</v>
      </c>
      <c r="I7" s="12">
        <v>3</v>
      </c>
      <c r="J7" s="12">
        <v>47</v>
      </c>
    </row>
    <row r="8" spans="1:11" x14ac:dyDescent="0.35">
      <c r="A8" s="2" t="s">
        <v>24</v>
      </c>
      <c r="B8" s="11">
        <v>1</v>
      </c>
      <c r="C8" s="3" t="s">
        <v>13</v>
      </c>
      <c r="D8">
        <v>5</v>
      </c>
      <c r="E8" t="s">
        <v>25</v>
      </c>
      <c r="F8" t="s">
        <v>26</v>
      </c>
      <c r="G8" t="s">
        <v>12</v>
      </c>
      <c r="H8" s="12">
        <v>2</v>
      </c>
      <c r="I8" s="12">
        <v>4</v>
      </c>
      <c r="J8" s="12">
        <v>72</v>
      </c>
    </row>
    <row r="9" spans="1:11" x14ac:dyDescent="0.35">
      <c r="A9" s="2" t="s">
        <v>24</v>
      </c>
      <c r="B9" s="11">
        <v>1</v>
      </c>
      <c r="C9" s="3" t="s">
        <v>13</v>
      </c>
      <c r="D9">
        <v>7</v>
      </c>
      <c r="E9" t="s">
        <v>25</v>
      </c>
      <c r="F9" t="s">
        <v>26</v>
      </c>
      <c r="G9" t="s">
        <v>12</v>
      </c>
      <c r="H9" s="14">
        <v>2</v>
      </c>
      <c r="I9" s="12">
        <v>4</v>
      </c>
      <c r="J9" s="12">
        <v>41</v>
      </c>
    </row>
    <row r="10" spans="1:11" x14ac:dyDescent="0.35">
      <c r="A10" s="2" t="s">
        <v>24</v>
      </c>
      <c r="B10" s="11">
        <v>1</v>
      </c>
      <c r="C10" s="3" t="s">
        <v>9</v>
      </c>
      <c r="D10">
        <v>9</v>
      </c>
      <c r="E10" t="s">
        <v>25</v>
      </c>
      <c r="F10" t="s">
        <v>26</v>
      </c>
      <c r="G10" t="s">
        <v>27</v>
      </c>
      <c r="H10" s="12">
        <v>2</v>
      </c>
      <c r="I10" s="12">
        <v>4</v>
      </c>
      <c r="J10" s="12">
        <v>74</v>
      </c>
    </row>
    <row r="11" spans="1:11" x14ac:dyDescent="0.35">
      <c r="A11" s="2" t="s">
        <v>24</v>
      </c>
      <c r="B11" s="11">
        <v>1</v>
      </c>
      <c r="C11" s="3" t="s">
        <v>13</v>
      </c>
      <c r="D11">
        <v>12</v>
      </c>
      <c r="E11" t="s">
        <v>25</v>
      </c>
      <c r="F11" t="s">
        <v>28</v>
      </c>
      <c r="G11" t="s">
        <v>12</v>
      </c>
      <c r="H11" s="12">
        <v>1</v>
      </c>
      <c r="I11" s="12">
        <v>3</v>
      </c>
      <c r="J11" s="12">
        <v>51</v>
      </c>
    </row>
    <row r="12" spans="1:11" x14ac:dyDescent="0.35">
      <c r="A12" s="2" t="s">
        <v>24</v>
      </c>
      <c r="B12" s="11">
        <v>1</v>
      </c>
      <c r="C12" s="3" t="s">
        <v>9</v>
      </c>
      <c r="D12">
        <v>96</v>
      </c>
      <c r="E12" t="s">
        <v>25</v>
      </c>
      <c r="F12" t="s">
        <v>29</v>
      </c>
      <c r="G12" t="s">
        <v>12</v>
      </c>
      <c r="H12" s="12">
        <v>1</v>
      </c>
      <c r="I12" s="12">
        <v>3</v>
      </c>
      <c r="J12" s="12">
        <v>46</v>
      </c>
    </row>
    <row r="13" spans="1:11" hidden="1" x14ac:dyDescent="0.35">
      <c r="A13" s="2" t="s">
        <v>24</v>
      </c>
      <c r="B13" s="11">
        <v>1</v>
      </c>
      <c r="C13" s="3" t="s">
        <v>15</v>
      </c>
      <c r="D13">
        <v>2</v>
      </c>
      <c r="E13" t="s">
        <v>25</v>
      </c>
      <c r="F13" t="s">
        <v>26</v>
      </c>
      <c r="G13" t="s">
        <v>12</v>
      </c>
      <c r="H13" s="12">
        <v>1</v>
      </c>
      <c r="I13" s="12">
        <v>3</v>
      </c>
      <c r="J13" s="12">
        <v>60</v>
      </c>
    </row>
    <row r="14" spans="1:11" hidden="1" x14ac:dyDescent="0.35">
      <c r="A14" s="2" t="s">
        <v>24</v>
      </c>
      <c r="B14" s="11">
        <v>1</v>
      </c>
      <c r="C14" s="3" t="s">
        <v>15</v>
      </c>
      <c r="D14">
        <v>3</v>
      </c>
      <c r="E14" t="s">
        <v>25</v>
      </c>
      <c r="F14" t="s">
        <v>26</v>
      </c>
      <c r="G14" t="s">
        <v>12</v>
      </c>
      <c r="H14" s="12">
        <v>1</v>
      </c>
      <c r="I14" s="12">
        <v>3</v>
      </c>
      <c r="J14" s="12">
        <v>60</v>
      </c>
    </row>
    <row r="15" spans="1:11" hidden="1" x14ac:dyDescent="0.35">
      <c r="A15" s="2" t="s">
        <v>24</v>
      </c>
      <c r="B15" s="11">
        <v>1</v>
      </c>
      <c r="C15" s="3" t="s">
        <v>15</v>
      </c>
      <c r="D15">
        <v>4</v>
      </c>
      <c r="E15" t="s">
        <v>25</v>
      </c>
      <c r="F15" t="s">
        <v>26</v>
      </c>
      <c r="G15" t="s">
        <v>12</v>
      </c>
      <c r="H15" s="12">
        <v>1</v>
      </c>
      <c r="I15" s="12">
        <v>3</v>
      </c>
      <c r="J15" s="12">
        <v>60</v>
      </c>
    </row>
    <row r="16" spans="1:11" hidden="1" x14ac:dyDescent="0.35">
      <c r="A16" s="2" t="s">
        <v>24</v>
      </c>
      <c r="B16" s="11">
        <v>1</v>
      </c>
      <c r="C16" s="3" t="s">
        <v>15</v>
      </c>
      <c r="D16">
        <v>6</v>
      </c>
      <c r="E16" t="s">
        <v>25</v>
      </c>
      <c r="F16" t="s">
        <v>26</v>
      </c>
      <c r="G16" t="s">
        <v>27</v>
      </c>
      <c r="H16" s="12">
        <v>2</v>
      </c>
      <c r="I16" s="12">
        <v>4</v>
      </c>
      <c r="J16" s="12">
        <v>70</v>
      </c>
    </row>
    <row r="17" spans="1:10" hidden="1" x14ac:dyDescent="0.35">
      <c r="A17" s="2" t="s">
        <v>24</v>
      </c>
      <c r="B17" s="11">
        <v>1</v>
      </c>
      <c r="C17" s="3" t="s">
        <v>15</v>
      </c>
      <c r="D17">
        <v>72</v>
      </c>
      <c r="E17" t="s">
        <v>25</v>
      </c>
      <c r="F17" t="s">
        <v>30</v>
      </c>
      <c r="G17" t="s">
        <v>27</v>
      </c>
      <c r="H17" s="12">
        <v>2</v>
      </c>
      <c r="I17" s="12">
        <v>4</v>
      </c>
      <c r="J17" s="12">
        <v>80</v>
      </c>
    </row>
    <row r="18" spans="1:10" hidden="1" x14ac:dyDescent="0.35">
      <c r="A18" s="2" t="s">
        <v>24</v>
      </c>
      <c r="B18" s="11">
        <v>1</v>
      </c>
      <c r="C18" s="3" t="s">
        <v>15</v>
      </c>
      <c r="D18">
        <v>76</v>
      </c>
      <c r="E18" t="s">
        <v>25</v>
      </c>
      <c r="F18" t="s">
        <v>30</v>
      </c>
      <c r="G18" t="s">
        <v>27</v>
      </c>
      <c r="H18" s="12">
        <v>2</v>
      </c>
      <c r="I18" s="12">
        <v>4</v>
      </c>
      <c r="J18" s="12">
        <v>96</v>
      </c>
    </row>
    <row r="19" spans="1:10" hidden="1" x14ac:dyDescent="0.35">
      <c r="A19" s="2" t="s">
        <v>24</v>
      </c>
      <c r="B19" s="11">
        <v>1</v>
      </c>
      <c r="C19" s="3" t="s">
        <v>15</v>
      </c>
      <c r="D19">
        <v>77</v>
      </c>
      <c r="E19" t="s">
        <v>25</v>
      </c>
      <c r="F19" t="s">
        <v>30</v>
      </c>
      <c r="G19" t="s">
        <v>27</v>
      </c>
      <c r="H19" s="12">
        <v>2</v>
      </c>
      <c r="I19" s="12">
        <v>4</v>
      </c>
      <c r="J19" s="12">
        <v>96</v>
      </c>
    </row>
    <row r="20" spans="1:10" hidden="1" x14ac:dyDescent="0.35">
      <c r="A20" s="2" t="s">
        <v>24</v>
      </c>
      <c r="B20" s="11">
        <v>1</v>
      </c>
      <c r="C20" s="3" t="s">
        <v>15</v>
      </c>
      <c r="D20">
        <v>80</v>
      </c>
      <c r="E20" t="s">
        <v>25</v>
      </c>
      <c r="F20" t="s">
        <v>30</v>
      </c>
      <c r="G20" t="s">
        <v>12</v>
      </c>
      <c r="H20" s="12">
        <v>1</v>
      </c>
      <c r="I20" s="12">
        <v>3</v>
      </c>
      <c r="J20" s="12">
        <v>45</v>
      </c>
    </row>
    <row r="21" spans="1:10" hidden="1" x14ac:dyDescent="0.35">
      <c r="A21" s="2" t="s">
        <v>24</v>
      </c>
      <c r="B21" s="11">
        <v>1</v>
      </c>
      <c r="C21" s="3" t="s">
        <v>15</v>
      </c>
      <c r="D21">
        <v>75</v>
      </c>
      <c r="E21" t="s">
        <v>25</v>
      </c>
      <c r="F21" t="s">
        <v>30</v>
      </c>
      <c r="G21" t="s">
        <v>27</v>
      </c>
      <c r="H21" s="12">
        <v>2</v>
      </c>
      <c r="I21" s="12">
        <v>4</v>
      </c>
      <c r="J21" s="13">
        <v>79</v>
      </c>
    </row>
    <row r="22" spans="1:10" hidden="1" x14ac:dyDescent="0.35">
      <c r="A22" s="2" t="s">
        <v>24</v>
      </c>
      <c r="B22" s="11">
        <v>1</v>
      </c>
      <c r="C22" s="3" t="s">
        <v>15</v>
      </c>
      <c r="D22">
        <v>81</v>
      </c>
      <c r="E22" t="s">
        <v>25</v>
      </c>
      <c r="F22" t="s">
        <v>31</v>
      </c>
      <c r="G22" t="s">
        <v>12</v>
      </c>
      <c r="H22" s="12">
        <v>1</v>
      </c>
      <c r="I22" s="12">
        <v>3</v>
      </c>
      <c r="J22" s="12">
        <v>47</v>
      </c>
    </row>
    <row r="23" spans="1:10" hidden="1" x14ac:dyDescent="0.35">
      <c r="A23" s="2" t="s">
        <v>24</v>
      </c>
      <c r="B23" s="11">
        <v>1</v>
      </c>
      <c r="C23" s="3" t="s">
        <v>15</v>
      </c>
      <c r="D23">
        <v>84</v>
      </c>
      <c r="E23" t="s">
        <v>25</v>
      </c>
      <c r="F23" t="s">
        <v>31</v>
      </c>
      <c r="G23" t="s">
        <v>27</v>
      </c>
      <c r="H23" s="12">
        <v>2</v>
      </c>
      <c r="I23" s="12">
        <v>4</v>
      </c>
      <c r="J23" s="12">
        <v>68</v>
      </c>
    </row>
    <row r="24" spans="1:10" hidden="1" x14ac:dyDescent="0.35">
      <c r="A24" s="2" t="s">
        <v>24</v>
      </c>
      <c r="B24" s="11">
        <v>1</v>
      </c>
      <c r="C24" s="3" t="s">
        <v>15</v>
      </c>
      <c r="D24">
        <v>85</v>
      </c>
      <c r="E24" t="s">
        <v>25</v>
      </c>
      <c r="F24" t="s">
        <v>31</v>
      </c>
      <c r="G24" t="s">
        <v>27</v>
      </c>
      <c r="H24" s="12">
        <v>2</v>
      </c>
      <c r="I24" s="12">
        <v>4</v>
      </c>
      <c r="J24" s="12">
        <v>68</v>
      </c>
    </row>
    <row r="25" spans="1:10" hidden="1" x14ac:dyDescent="0.35">
      <c r="A25" s="2" t="s">
        <v>24</v>
      </c>
      <c r="B25" s="11">
        <v>1</v>
      </c>
      <c r="C25" s="3" t="s">
        <v>15</v>
      </c>
      <c r="D25">
        <v>86</v>
      </c>
      <c r="E25" t="s">
        <v>25</v>
      </c>
      <c r="F25" t="s">
        <v>31</v>
      </c>
      <c r="G25" t="s">
        <v>27</v>
      </c>
      <c r="H25" s="12">
        <v>2</v>
      </c>
      <c r="I25" s="12">
        <v>4</v>
      </c>
      <c r="J25" s="12">
        <v>68</v>
      </c>
    </row>
    <row r="26" spans="1:10" hidden="1" x14ac:dyDescent="0.35">
      <c r="A26" s="2" t="s">
        <v>24</v>
      </c>
      <c r="B26" s="11">
        <v>1</v>
      </c>
      <c r="C26" s="3" t="s">
        <v>15</v>
      </c>
      <c r="D26" s="6" t="s">
        <v>32</v>
      </c>
      <c r="E26" t="s">
        <v>25</v>
      </c>
      <c r="F26" t="s">
        <v>29</v>
      </c>
      <c r="G26" t="s">
        <v>27</v>
      </c>
      <c r="H26" s="12">
        <v>3</v>
      </c>
      <c r="I26" s="12">
        <v>5</v>
      </c>
      <c r="J26" s="12">
        <v>94</v>
      </c>
    </row>
    <row r="27" spans="1:10" hidden="1" x14ac:dyDescent="0.35">
      <c r="A27" s="2" t="s">
        <v>24</v>
      </c>
      <c r="B27" s="11">
        <v>1</v>
      </c>
      <c r="C27" s="3" t="s">
        <v>15</v>
      </c>
      <c r="D27">
        <v>92</v>
      </c>
      <c r="E27" t="s">
        <v>25</v>
      </c>
      <c r="F27" t="s">
        <v>29</v>
      </c>
      <c r="G27" t="s">
        <v>12</v>
      </c>
      <c r="H27" s="12">
        <v>1</v>
      </c>
      <c r="I27" s="12">
        <v>3</v>
      </c>
      <c r="J27" s="12">
        <v>48</v>
      </c>
    </row>
    <row r="28" spans="1:10" hidden="1" x14ac:dyDescent="0.35">
      <c r="A28" s="2" t="s">
        <v>24</v>
      </c>
      <c r="B28" s="11">
        <v>1</v>
      </c>
      <c r="C28" s="3" t="s">
        <v>15</v>
      </c>
      <c r="D28">
        <v>94</v>
      </c>
      <c r="E28" t="s">
        <v>25</v>
      </c>
      <c r="F28" t="s">
        <v>29</v>
      </c>
      <c r="G28" t="s">
        <v>12</v>
      </c>
      <c r="H28" s="12">
        <v>1</v>
      </c>
      <c r="I28" s="12">
        <v>3</v>
      </c>
      <c r="J28" s="12">
        <v>48</v>
      </c>
    </row>
    <row r="29" spans="1:10" hidden="1" x14ac:dyDescent="0.35">
      <c r="A29" s="2" t="s">
        <v>24</v>
      </c>
      <c r="B29" s="11">
        <v>1</v>
      </c>
      <c r="C29" s="3" t="s">
        <v>15</v>
      </c>
      <c r="D29">
        <v>95</v>
      </c>
      <c r="E29" t="s">
        <v>25</v>
      </c>
      <c r="F29" t="s">
        <v>29</v>
      </c>
      <c r="G29" t="s">
        <v>12</v>
      </c>
      <c r="H29" s="12">
        <v>2</v>
      </c>
      <c r="I29" s="12">
        <v>4</v>
      </c>
      <c r="J29" s="12">
        <v>53</v>
      </c>
    </row>
    <row r="30" spans="1:10" hidden="1" x14ac:dyDescent="0.35">
      <c r="A30" s="2" t="s">
        <v>24</v>
      </c>
      <c r="B30" s="11">
        <v>1</v>
      </c>
      <c r="C30" s="3" t="s">
        <v>15</v>
      </c>
      <c r="D30">
        <v>98</v>
      </c>
      <c r="E30" t="s">
        <v>25</v>
      </c>
      <c r="F30" t="s">
        <v>29</v>
      </c>
      <c r="G30" t="s">
        <v>12</v>
      </c>
      <c r="H30" s="12">
        <v>1</v>
      </c>
      <c r="I30" s="12">
        <v>3</v>
      </c>
      <c r="J30" s="12">
        <v>47</v>
      </c>
    </row>
    <row r="31" spans="1:10" hidden="1" x14ac:dyDescent="0.35">
      <c r="A31" s="2" t="s">
        <v>24</v>
      </c>
      <c r="B31" s="11">
        <v>1</v>
      </c>
      <c r="C31" s="3" t="s">
        <v>15</v>
      </c>
      <c r="D31">
        <v>99</v>
      </c>
      <c r="E31" t="s">
        <v>25</v>
      </c>
      <c r="F31" t="s">
        <v>29</v>
      </c>
      <c r="G31" t="s">
        <v>12</v>
      </c>
      <c r="H31" s="12">
        <v>2</v>
      </c>
      <c r="I31" s="12">
        <v>4</v>
      </c>
      <c r="J31" s="12">
        <v>55</v>
      </c>
    </row>
    <row r="32" spans="1:10" x14ac:dyDescent="0.35">
      <c r="A32" s="2" t="s">
        <v>24</v>
      </c>
      <c r="B32" s="11">
        <v>1</v>
      </c>
      <c r="C32" s="3" t="s">
        <v>9</v>
      </c>
      <c r="D32">
        <v>101</v>
      </c>
      <c r="E32" t="s">
        <v>25</v>
      </c>
      <c r="F32" t="s">
        <v>33</v>
      </c>
      <c r="G32" t="s">
        <v>27</v>
      </c>
      <c r="H32" s="12">
        <v>3</v>
      </c>
      <c r="I32" s="12">
        <v>5</v>
      </c>
      <c r="J32" s="12">
        <v>91</v>
      </c>
    </row>
    <row r="33" spans="1:10" x14ac:dyDescent="0.35">
      <c r="A33" s="2" t="s">
        <v>24</v>
      </c>
      <c r="B33" s="11">
        <v>1</v>
      </c>
      <c r="C33" s="3" t="s">
        <v>9</v>
      </c>
      <c r="D33">
        <v>103</v>
      </c>
      <c r="E33" t="s">
        <v>25</v>
      </c>
      <c r="F33" t="s">
        <v>33</v>
      </c>
      <c r="G33" t="s">
        <v>27</v>
      </c>
      <c r="H33" s="12">
        <v>3</v>
      </c>
      <c r="I33" s="12">
        <v>5</v>
      </c>
      <c r="J33" s="12">
        <v>91</v>
      </c>
    </row>
    <row r="34" spans="1:10" x14ac:dyDescent="0.35">
      <c r="A34" s="2" t="s">
        <v>24</v>
      </c>
      <c r="B34" s="11">
        <v>1</v>
      </c>
      <c r="C34" s="3" t="s">
        <v>9</v>
      </c>
      <c r="D34">
        <v>11</v>
      </c>
      <c r="E34" t="s">
        <v>25</v>
      </c>
      <c r="F34" t="s">
        <v>28</v>
      </c>
      <c r="G34" t="s">
        <v>12</v>
      </c>
      <c r="H34" s="12">
        <v>1</v>
      </c>
      <c r="I34" s="12">
        <v>3</v>
      </c>
      <c r="J34" s="12">
        <v>60</v>
      </c>
    </row>
    <row r="35" spans="1:10" hidden="1" x14ac:dyDescent="0.35">
      <c r="A35" s="2" t="s">
        <v>24</v>
      </c>
      <c r="B35" s="11">
        <v>1</v>
      </c>
      <c r="C35" s="3" t="s">
        <v>15</v>
      </c>
      <c r="D35">
        <v>68</v>
      </c>
      <c r="E35" t="s">
        <v>25</v>
      </c>
      <c r="F35" t="s">
        <v>34</v>
      </c>
      <c r="G35" t="s">
        <v>12</v>
      </c>
      <c r="H35" s="12">
        <v>1</v>
      </c>
      <c r="I35" s="12">
        <v>3</v>
      </c>
      <c r="J35" s="12">
        <v>47</v>
      </c>
    </row>
    <row r="36" spans="1:10" hidden="1" x14ac:dyDescent="0.35">
      <c r="A36" s="2" t="s">
        <v>24</v>
      </c>
      <c r="B36" s="11">
        <v>1</v>
      </c>
      <c r="C36" s="3" t="s">
        <v>15</v>
      </c>
      <c r="D36">
        <v>69</v>
      </c>
      <c r="E36" t="s">
        <v>25</v>
      </c>
      <c r="F36" t="s">
        <v>34</v>
      </c>
      <c r="G36" t="s">
        <v>12</v>
      </c>
      <c r="H36" s="12">
        <v>1</v>
      </c>
      <c r="I36" s="12">
        <v>3</v>
      </c>
      <c r="J36" s="12">
        <v>47</v>
      </c>
    </row>
    <row r="37" spans="1:10" hidden="1" x14ac:dyDescent="0.35">
      <c r="A37" s="2" t="s">
        <v>24</v>
      </c>
      <c r="B37" s="11">
        <v>1</v>
      </c>
      <c r="C37" s="3" t="s">
        <v>15</v>
      </c>
      <c r="D37">
        <v>70</v>
      </c>
      <c r="E37" t="s">
        <v>25</v>
      </c>
      <c r="F37" t="s">
        <v>34</v>
      </c>
      <c r="G37" t="s">
        <v>27</v>
      </c>
      <c r="H37" s="12">
        <v>2</v>
      </c>
      <c r="I37" s="12">
        <v>4</v>
      </c>
      <c r="J37" s="12">
        <v>88</v>
      </c>
    </row>
    <row r="38" spans="1:10" x14ac:dyDescent="0.35">
      <c r="A38" s="2" t="s">
        <v>24</v>
      </c>
      <c r="B38" s="11">
        <v>1</v>
      </c>
      <c r="C38" s="3" t="s">
        <v>9</v>
      </c>
      <c r="D38">
        <v>73</v>
      </c>
      <c r="E38" t="s">
        <v>25</v>
      </c>
      <c r="F38" t="s">
        <v>30</v>
      </c>
      <c r="G38" t="s">
        <v>27</v>
      </c>
      <c r="H38" s="12">
        <v>2</v>
      </c>
      <c r="I38" s="12">
        <v>4</v>
      </c>
      <c r="J38" s="12">
        <v>95</v>
      </c>
    </row>
    <row r="39" spans="1:10" x14ac:dyDescent="0.35">
      <c r="A39" s="2" t="s">
        <v>24</v>
      </c>
      <c r="B39" s="11">
        <v>1</v>
      </c>
      <c r="C39" s="3" t="s">
        <v>13</v>
      </c>
      <c r="D39">
        <v>71</v>
      </c>
      <c r="E39" t="s">
        <v>25</v>
      </c>
      <c r="F39" t="s">
        <v>30</v>
      </c>
      <c r="G39" t="s">
        <v>27</v>
      </c>
      <c r="H39" s="12">
        <v>2</v>
      </c>
      <c r="I39" s="12">
        <v>4</v>
      </c>
      <c r="J39" s="12">
        <v>68</v>
      </c>
    </row>
    <row r="40" spans="1:10" x14ac:dyDescent="0.35">
      <c r="A40" s="2" t="s">
        <v>24</v>
      </c>
      <c r="B40" s="11">
        <v>1</v>
      </c>
      <c r="C40" s="3" t="s">
        <v>13</v>
      </c>
      <c r="D40">
        <v>74</v>
      </c>
      <c r="E40" t="s">
        <v>25</v>
      </c>
      <c r="F40" t="s">
        <v>30</v>
      </c>
      <c r="G40" t="s">
        <v>27</v>
      </c>
      <c r="H40" s="12">
        <v>2</v>
      </c>
      <c r="I40" s="12">
        <v>4</v>
      </c>
      <c r="J40" s="12">
        <v>94</v>
      </c>
    </row>
    <row r="41" spans="1:10" x14ac:dyDescent="0.35">
      <c r="A41" s="2" t="s">
        <v>24</v>
      </c>
      <c r="B41" s="11">
        <v>1</v>
      </c>
      <c r="C41" s="3" t="s">
        <v>13</v>
      </c>
      <c r="D41">
        <v>79</v>
      </c>
      <c r="E41" t="s">
        <v>25</v>
      </c>
      <c r="F41" t="s">
        <v>30</v>
      </c>
      <c r="G41" t="s">
        <v>27</v>
      </c>
      <c r="H41" s="12">
        <v>2</v>
      </c>
      <c r="I41" s="12">
        <v>4</v>
      </c>
      <c r="J41" s="12">
        <v>75</v>
      </c>
    </row>
    <row r="42" spans="1:10" hidden="1" x14ac:dyDescent="0.35">
      <c r="A42" s="2" t="s">
        <v>24</v>
      </c>
      <c r="B42" s="11">
        <v>1</v>
      </c>
      <c r="C42" s="3" t="s">
        <v>15</v>
      </c>
      <c r="D42">
        <v>13</v>
      </c>
      <c r="E42" t="s">
        <v>25</v>
      </c>
      <c r="F42" t="s">
        <v>28</v>
      </c>
      <c r="G42" t="s">
        <v>12</v>
      </c>
      <c r="H42" s="12">
        <v>1</v>
      </c>
      <c r="I42" s="12">
        <v>3</v>
      </c>
      <c r="J42" s="12">
        <v>60</v>
      </c>
    </row>
    <row r="43" spans="1:10" hidden="1" x14ac:dyDescent="0.35">
      <c r="A43" s="2" t="s">
        <v>24</v>
      </c>
      <c r="B43" s="11">
        <v>1</v>
      </c>
      <c r="C43" s="3" t="s">
        <v>15</v>
      </c>
      <c r="D43">
        <v>14</v>
      </c>
      <c r="E43" t="s">
        <v>25</v>
      </c>
      <c r="F43" t="s">
        <v>28</v>
      </c>
      <c r="G43" t="s">
        <v>12</v>
      </c>
      <c r="H43" s="12">
        <v>1</v>
      </c>
      <c r="I43" s="12">
        <v>3</v>
      </c>
      <c r="J43" s="12">
        <v>60</v>
      </c>
    </row>
    <row r="44" spans="1:10" hidden="1" x14ac:dyDescent="0.35">
      <c r="A44" s="2" t="s">
        <v>24</v>
      </c>
      <c r="B44" s="11">
        <v>1</v>
      </c>
      <c r="C44" s="3" t="s">
        <v>15</v>
      </c>
      <c r="D44">
        <v>65</v>
      </c>
      <c r="E44" t="s">
        <v>25</v>
      </c>
      <c r="F44" t="s">
        <v>34</v>
      </c>
      <c r="G44" t="s">
        <v>12</v>
      </c>
      <c r="H44" s="12">
        <v>1</v>
      </c>
      <c r="I44" s="12">
        <v>3</v>
      </c>
      <c r="J44" s="12">
        <v>45</v>
      </c>
    </row>
    <row r="45" spans="1:10" hidden="1" x14ac:dyDescent="0.35">
      <c r="A45" s="2" t="s">
        <v>24</v>
      </c>
      <c r="B45" s="11">
        <v>1</v>
      </c>
      <c r="C45" s="3" t="s">
        <v>15</v>
      </c>
      <c r="D45">
        <v>66</v>
      </c>
      <c r="E45" t="s">
        <v>25</v>
      </c>
      <c r="F45" t="s">
        <v>34</v>
      </c>
      <c r="G45" t="s">
        <v>12</v>
      </c>
      <c r="H45" s="12">
        <v>1</v>
      </c>
      <c r="I45" s="12">
        <v>3</v>
      </c>
      <c r="J45" s="12">
        <v>45</v>
      </c>
    </row>
    <row r="46" spans="1:10" hidden="1" x14ac:dyDescent="0.35">
      <c r="A46" s="2" t="s">
        <v>24</v>
      </c>
      <c r="B46" s="11">
        <v>1</v>
      </c>
      <c r="C46" s="3" t="s">
        <v>15</v>
      </c>
      <c r="D46">
        <v>67</v>
      </c>
      <c r="E46" t="s">
        <v>25</v>
      </c>
      <c r="F46" t="s">
        <v>34</v>
      </c>
      <c r="G46" t="s">
        <v>12</v>
      </c>
      <c r="H46" s="12">
        <v>1</v>
      </c>
      <c r="I46" s="12">
        <v>3</v>
      </c>
      <c r="J46" s="12">
        <v>45</v>
      </c>
    </row>
    <row r="47" spans="1:10" x14ac:dyDescent="0.35">
      <c r="A47" s="2" t="s">
        <v>24</v>
      </c>
      <c r="B47" s="11">
        <v>1</v>
      </c>
      <c r="C47" s="3" t="s">
        <v>14</v>
      </c>
      <c r="D47">
        <v>78</v>
      </c>
      <c r="E47" t="s">
        <v>25</v>
      </c>
      <c r="F47" t="s">
        <v>30</v>
      </c>
      <c r="G47" t="s">
        <v>27</v>
      </c>
      <c r="H47" s="12">
        <v>2</v>
      </c>
      <c r="I47" s="12">
        <v>4</v>
      </c>
      <c r="J47" s="12">
        <v>65</v>
      </c>
    </row>
    <row r="48" spans="1:10" x14ac:dyDescent="0.35">
      <c r="A48" s="2" t="s">
        <v>24</v>
      </c>
      <c r="B48" s="11">
        <v>1</v>
      </c>
      <c r="C48" s="3" t="s">
        <v>14</v>
      </c>
      <c r="D48">
        <v>82</v>
      </c>
      <c r="E48" t="s">
        <v>25</v>
      </c>
      <c r="F48" t="s">
        <v>31</v>
      </c>
      <c r="G48" t="s">
        <v>12</v>
      </c>
      <c r="H48" s="12">
        <v>1</v>
      </c>
      <c r="I48" s="12">
        <v>3</v>
      </c>
      <c r="J48" s="12">
        <v>47</v>
      </c>
    </row>
    <row r="49" spans="1:10" x14ac:dyDescent="0.35">
      <c r="A49" s="2" t="s">
        <v>24</v>
      </c>
      <c r="B49" s="11">
        <v>1</v>
      </c>
      <c r="C49" s="3" t="s">
        <v>14</v>
      </c>
      <c r="D49">
        <v>83</v>
      </c>
      <c r="E49" t="s">
        <v>25</v>
      </c>
      <c r="F49" t="s">
        <v>31</v>
      </c>
      <c r="G49" t="s">
        <v>12</v>
      </c>
      <c r="H49" s="12">
        <v>1</v>
      </c>
      <c r="I49" s="12">
        <v>3</v>
      </c>
      <c r="J49" s="12">
        <v>45</v>
      </c>
    </row>
    <row r="50" spans="1:10" x14ac:dyDescent="0.35">
      <c r="A50" s="2" t="s">
        <v>24</v>
      </c>
      <c r="B50" s="11">
        <v>1</v>
      </c>
      <c r="C50" s="3" t="s">
        <v>14</v>
      </c>
      <c r="D50">
        <v>88</v>
      </c>
      <c r="E50" t="s">
        <v>25</v>
      </c>
      <c r="F50" t="s">
        <v>31</v>
      </c>
      <c r="G50" t="s">
        <v>27</v>
      </c>
      <c r="H50" s="12">
        <v>3</v>
      </c>
      <c r="I50" s="12">
        <v>5</v>
      </c>
      <c r="J50" s="12">
        <v>106</v>
      </c>
    </row>
    <row r="51" spans="1:10" x14ac:dyDescent="0.35">
      <c r="A51" s="2" t="s">
        <v>24</v>
      </c>
      <c r="B51" s="11">
        <v>1</v>
      </c>
      <c r="C51" s="3" t="s">
        <v>14</v>
      </c>
      <c r="D51">
        <v>90</v>
      </c>
      <c r="E51" t="s">
        <v>25</v>
      </c>
      <c r="F51" t="s">
        <v>31</v>
      </c>
      <c r="G51" t="s">
        <v>27</v>
      </c>
      <c r="H51" s="12">
        <v>3</v>
      </c>
      <c r="I51" s="12">
        <v>5</v>
      </c>
      <c r="J51" s="12">
        <v>90</v>
      </c>
    </row>
    <row r="52" spans="1:10" x14ac:dyDescent="0.35">
      <c r="A52" s="2" t="s">
        <v>24</v>
      </c>
      <c r="B52" s="11">
        <v>1</v>
      </c>
      <c r="C52" s="3" t="s">
        <v>13</v>
      </c>
      <c r="D52">
        <v>87</v>
      </c>
      <c r="E52" t="s">
        <v>25</v>
      </c>
      <c r="F52" t="s">
        <v>31</v>
      </c>
      <c r="G52" t="s">
        <v>27</v>
      </c>
      <c r="H52" s="12">
        <v>2</v>
      </c>
      <c r="I52" s="12">
        <v>4</v>
      </c>
      <c r="J52" s="12">
        <v>90</v>
      </c>
    </row>
    <row r="53" spans="1:10" x14ac:dyDescent="0.35">
      <c r="A53" s="2" t="s">
        <v>24</v>
      </c>
      <c r="B53" s="11">
        <v>1</v>
      </c>
      <c r="C53" s="3" t="s">
        <v>13</v>
      </c>
      <c r="D53">
        <v>93</v>
      </c>
      <c r="E53" t="s">
        <v>25</v>
      </c>
      <c r="F53" t="s">
        <v>29</v>
      </c>
      <c r="G53" t="s">
        <v>12</v>
      </c>
      <c r="H53" s="12">
        <v>2</v>
      </c>
      <c r="I53" s="12">
        <v>4</v>
      </c>
      <c r="J53" s="12">
        <v>80</v>
      </c>
    </row>
    <row r="54" spans="1:10" x14ac:dyDescent="0.35">
      <c r="A54" s="2" t="s">
        <v>24</v>
      </c>
      <c r="B54" s="11">
        <v>1</v>
      </c>
      <c r="C54" s="3" t="s">
        <v>13</v>
      </c>
      <c r="D54">
        <v>102</v>
      </c>
      <c r="E54" t="s">
        <v>25</v>
      </c>
      <c r="F54" t="s">
        <v>33</v>
      </c>
      <c r="G54" t="s">
        <v>27</v>
      </c>
      <c r="H54" s="12">
        <v>3</v>
      </c>
      <c r="I54" s="12">
        <v>5</v>
      </c>
      <c r="J54" s="12">
        <v>91</v>
      </c>
    </row>
    <row r="55" spans="1:10" x14ac:dyDescent="0.35">
      <c r="A55" s="2" t="s">
        <v>24</v>
      </c>
      <c r="B55" s="11">
        <v>1</v>
      </c>
      <c r="C55" s="3" t="s">
        <v>14</v>
      </c>
      <c r="D55">
        <v>91</v>
      </c>
      <c r="E55" t="s">
        <v>25</v>
      </c>
      <c r="F55" t="s">
        <v>31</v>
      </c>
      <c r="G55" t="s">
        <v>27</v>
      </c>
      <c r="H55" s="14">
        <v>3</v>
      </c>
      <c r="I55" s="11">
        <v>5</v>
      </c>
      <c r="J55" s="12">
        <v>91</v>
      </c>
    </row>
    <row r="56" spans="1:10" x14ac:dyDescent="0.35">
      <c r="A56" s="2" t="s">
        <v>24</v>
      </c>
      <c r="B56" s="11">
        <v>1</v>
      </c>
      <c r="C56" s="3" t="s">
        <v>9</v>
      </c>
      <c r="D56">
        <v>97</v>
      </c>
      <c r="E56" t="s">
        <v>25</v>
      </c>
      <c r="F56" t="s">
        <v>29</v>
      </c>
      <c r="G56" t="s">
        <v>12</v>
      </c>
      <c r="H56" s="12">
        <v>2</v>
      </c>
      <c r="I56" s="12">
        <v>4</v>
      </c>
      <c r="J56" s="12">
        <v>53</v>
      </c>
    </row>
    <row r="57" spans="1:10" x14ac:dyDescent="0.35">
      <c r="A57" s="2" t="s">
        <v>24</v>
      </c>
      <c r="B57" s="11">
        <v>1</v>
      </c>
      <c r="C57" s="3" t="s">
        <v>14</v>
      </c>
      <c r="D57" t="s">
        <v>35</v>
      </c>
      <c r="E57" t="s">
        <v>25</v>
      </c>
      <c r="F57" t="s">
        <v>31</v>
      </c>
      <c r="G57" t="s">
        <v>27</v>
      </c>
      <c r="H57" s="12">
        <v>3</v>
      </c>
      <c r="I57" s="12">
        <v>5</v>
      </c>
      <c r="J57" s="12">
        <v>89</v>
      </c>
    </row>
    <row r="58" spans="1:10" x14ac:dyDescent="0.35">
      <c r="A58" s="5" t="s">
        <v>17</v>
      </c>
      <c r="B58" s="11">
        <v>1</v>
      </c>
      <c r="C58" s="3" t="s">
        <v>14</v>
      </c>
      <c r="D58">
        <v>15</v>
      </c>
      <c r="E58" t="s">
        <v>25</v>
      </c>
      <c r="F58" t="s">
        <v>28</v>
      </c>
      <c r="G58" t="s">
        <v>27</v>
      </c>
      <c r="H58" s="12">
        <v>2</v>
      </c>
      <c r="I58" s="12">
        <v>4</v>
      </c>
      <c r="J58" s="12">
        <v>74</v>
      </c>
    </row>
    <row r="59" spans="1:10" x14ac:dyDescent="0.35">
      <c r="A59" s="5" t="s">
        <v>17</v>
      </c>
      <c r="B59" s="11">
        <v>1</v>
      </c>
      <c r="C59" s="3" t="s">
        <v>14</v>
      </c>
      <c r="D59">
        <v>16</v>
      </c>
      <c r="E59" t="s">
        <v>25</v>
      </c>
      <c r="F59" t="s">
        <v>28</v>
      </c>
      <c r="G59" t="s">
        <v>12</v>
      </c>
      <c r="H59" s="12">
        <v>2</v>
      </c>
      <c r="I59" s="12">
        <v>4</v>
      </c>
      <c r="J59" s="12">
        <v>83</v>
      </c>
    </row>
    <row r="60" spans="1:10" x14ac:dyDescent="0.35">
      <c r="A60" s="5" t="s">
        <v>17</v>
      </c>
      <c r="B60" s="11">
        <v>1</v>
      </c>
      <c r="C60" s="3" t="s">
        <v>14</v>
      </c>
      <c r="D60">
        <v>25</v>
      </c>
      <c r="E60" t="s">
        <v>25</v>
      </c>
      <c r="F60" t="s">
        <v>36</v>
      </c>
      <c r="G60" t="s">
        <v>27</v>
      </c>
      <c r="H60" s="12">
        <v>2</v>
      </c>
      <c r="I60" s="12">
        <v>4</v>
      </c>
      <c r="J60" s="12">
        <v>73</v>
      </c>
    </row>
    <row r="61" spans="1:10" x14ac:dyDescent="0.35">
      <c r="A61" s="5" t="s">
        <v>17</v>
      </c>
      <c r="B61" s="11">
        <v>1</v>
      </c>
      <c r="C61" s="3" t="s">
        <v>9</v>
      </c>
      <c r="D61">
        <v>114</v>
      </c>
      <c r="E61" t="s">
        <v>25</v>
      </c>
      <c r="F61" t="s">
        <v>37</v>
      </c>
      <c r="G61" t="s">
        <v>27</v>
      </c>
      <c r="H61" s="12">
        <v>3</v>
      </c>
      <c r="I61" s="12">
        <v>5</v>
      </c>
      <c r="J61" s="12">
        <v>103</v>
      </c>
    </row>
    <row r="62" spans="1:10" x14ac:dyDescent="0.35">
      <c r="A62" s="5" t="s">
        <v>17</v>
      </c>
      <c r="B62" s="11">
        <v>1</v>
      </c>
      <c r="C62" s="3" t="s">
        <v>9</v>
      </c>
      <c r="D62">
        <v>17</v>
      </c>
      <c r="E62" t="s">
        <v>25</v>
      </c>
      <c r="F62" t="s">
        <v>28</v>
      </c>
      <c r="G62" t="s">
        <v>12</v>
      </c>
      <c r="H62" s="12">
        <v>2</v>
      </c>
      <c r="I62" s="12">
        <v>4</v>
      </c>
      <c r="J62" s="12">
        <v>81</v>
      </c>
    </row>
    <row r="63" spans="1:10" x14ac:dyDescent="0.35">
      <c r="A63" s="5" t="s">
        <v>17</v>
      </c>
      <c r="B63" s="11">
        <v>1</v>
      </c>
      <c r="C63" s="3" t="s">
        <v>9</v>
      </c>
      <c r="D63">
        <v>19</v>
      </c>
      <c r="E63" t="s">
        <v>25</v>
      </c>
      <c r="F63" t="s">
        <v>28</v>
      </c>
      <c r="G63" t="s">
        <v>12</v>
      </c>
      <c r="H63" s="12">
        <v>2</v>
      </c>
      <c r="I63" s="12">
        <v>4</v>
      </c>
      <c r="J63" s="12">
        <v>91</v>
      </c>
    </row>
    <row r="64" spans="1:10" x14ac:dyDescent="0.35">
      <c r="A64" s="5" t="s">
        <v>17</v>
      </c>
      <c r="B64" s="11">
        <v>1</v>
      </c>
      <c r="C64" s="3" t="s">
        <v>13</v>
      </c>
      <c r="D64">
        <v>58</v>
      </c>
      <c r="E64" t="s">
        <v>25</v>
      </c>
      <c r="F64" t="s">
        <v>38</v>
      </c>
      <c r="G64" t="s">
        <v>27</v>
      </c>
      <c r="H64" s="12">
        <v>2</v>
      </c>
      <c r="I64" s="12">
        <v>4</v>
      </c>
      <c r="J64" s="12">
        <v>73</v>
      </c>
    </row>
    <row r="65" spans="1:10" x14ac:dyDescent="0.35">
      <c r="A65" s="5" t="s">
        <v>17</v>
      </c>
      <c r="B65" s="11">
        <v>1</v>
      </c>
      <c r="C65" s="3" t="s">
        <v>14</v>
      </c>
      <c r="D65">
        <v>52</v>
      </c>
      <c r="E65" t="s">
        <v>25</v>
      </c>
      <c r="F65" t="s">
        <v>38</v>
      </c>
      <c r="G65" t="s">
        <v>12</v>
      </c>
      <c r="H65" s="12">
        <v>1</v>
      </c>
      <c r="I65" s="12">
        <v>3</v>
      </c>
      <c r="J65" s="12">
        <v>48</v>
      </c>
    </row>
    <row r="66" spans="1:10" x14ac:dyDescent="0.35">
      <c r="A66" s="5" t="s">
        <v>17</v>
      </c>
      <c r="B66" s="11">
        <v>1</v>
      </c>
      <c r="C66" s="3" t="s">
        <v>9</v>
      </c>
      <c r="D66">
        <v>110</v>
      </c>
      <c r="E66" t="s">
        <v>25</v>
      </c>
      <c r="F66" t="s">
        <v>33</v>
      </c>
      <c r="G66" t="s">
        <v>12</v>
      </c>
      <c r="H66" s="12">
        <v>1</v>
      </c>
      <c r="I66" s="12">
        <v>3</v>
      </c>
      <c r="J66" s="12">
        <v>47</v>
      </c>
    </row>
    <row r="67" spans="1:10" x14ac:dyDescent="0.35">
      <c r="A67" s="5" t="s">
        <v>17</v>
      </c>
      <c r="B67" s="11">
        <v>1</v>
      </c>
      <c r="C67" s="3" t="s">
        <v>14</v>
      </c>
      <c r="D67">
        <v>60</v>
      </c>
      <c r="E67" t="s">
        <v>25</v>
      </c>
      <c r="F67" t="s">
        <v>38</v>
      </c>
      <c r="G67" t="s">
        <v>27</v>
      </c>
      <c r="H67" s="12">
        <v>2</v>
      </c>
      <c r="I67" s="12">
        <v>4</v>
      </c>
      <c r="J67" s="12">
        <v>65</v>
      </c>
    </row>
    <row r="68" spans="1:10" x14ac:dyDescent="0.35">
      <c r="A68" s="5" t="s">
        <v>17</v>
      </c>
      <c r="B68" s="11">
        <v>1</v>
      </c>
      <c r="C68" s="3" t="s">
        <v>9</v>
      </c>
      <c r="D68">
        <v>120</v>
      </c>
      <c r="E68" t="s">
        <v>25</v>
      </c>
      <c r="F68" t="s">
        <v>37</v>
      </c>
      <c r="G68" t="s">
        <v>12</v>
      </c>
      <c r="H68" s="12">
        <v>1</v>
      </c>
      <c r="I68" s="12">
        <v>3</v>
      </c>
      <c r="J68" s="12">
        <v>44</v>
      </c>
    </row>
    <row r="69" spans="1:10" x14ac:dyDescent="0.35">
      <c r="A69" s="5" t="s">
        <v>17</v>
      </c>
      <c r="B69" s="11">
        <v>1</v>
      </c>
      <c r="C69" s="3" t="s">
        <v>14</v>
      </c>
      <c r="D69">
        <v>61</v>
      </c>
      <c r="E69" t="s">
        <v>25</v>
      </c>
      <c r="F69" t="s">
        <v>34</v>
      </c>
      <c r="G69" t="s">
        <v>27</v>
      </c>
      <c r="H69" s="12">
        <v>2</v>
      </c>
      <c r="I69" s="12">
        <v>4</v>
      </c>
      <c r="J69" s="12">
        <v>66</v>
      </c>
    </row>
    <row r="70" spans="1:10" hidden="1" x14ac:dyDescent="0.35">
      <c r="A70" s="5" t="s">
        <v>17</v>
      </c>
      <c r="B70" s="11">
        <v>1</v>
      </c>
      <c r="C70" s="3" t="s">
        <v>15</v>
      </c>
      <c r="D70">
        <v>18</v>
      </c>
      <c r="E70" t="s">
        <v>25</v>
      </c>
      <c r="F70" t="s">
        <v>28</v>
      </c>
      <c r="G70" t="s">
        <v>27</v>
      </c>
      <c r="H70" s="12">
        <v>2</v>
      </c>
      <c r="I70" s="12">
        <v>4</v>
      </c>
      <c r="J70" s="12">
        <v>70</v>
      </c>
    </row>
    <row r="71" spans="1:10" hidden="1" x14ac:dyDescent="0.35">
      <c r="A71" s="5" t="s">
        <v>17</v>
      </c>
      <c r="B71" s="11">
        <v>1</v>
      </c>
      <c r="C71" s="3" t="s">
        <v>15</v>
      </c>
      <c r="D71">
        <v>20</v>
      </c>
      <c r="E71" t="s">
        <v>25</v>
      </c>
      <c r="F71" t="s">
        <v>28</v>
      </c>
      <c r="G71" t="s">
        <v>12</v>
      </c>
      <c r="H71" s="12">
        <v>1</v>
      </c>
      <c r="I71" s="12">
        <v>3</v>
      </c>
      <c r="J71" s="12">
        <v>52</v>
      </c>
    </row>
    <row r="72" spans="1:10" hidden="1" x14ac:dyDescent="0.35">
      <c r="A72" s="5" t="s">
        <v>17</v>
      </c>
      <c r="B72" s="11">
        <v>1</v>
      </c>
      <c r="C72" s="3" t="s">
        <v>15</v>
      </c>
      <c r="D72">
        <v>21</v>
      </c>
      <c r="E72" t="s">
        <v>25</v>
      </c>
      <c r="F72" t="s">
        <v>36</v>
      </c>
      <c r="G72" t="s">
        <v>12</v>
      </c>
      <c r="H72" s="12">
        <v>1</v>
      </c>
      <c r="I72" s="12">
        <v>3</v>
      </c>
      <c r="J72" s="12">
        <v>60</v>
      </c>
    </row>
    <row r="73" spans="1:10" hidden="1" x14ac:dyDescent="0.35">
      <c r="A73" s="5" t="s">
        <v>17</v>
      </c>
      <c r="B73" s="11">
        <v>1</v>
      </c>
      <c r="C73" s="3" t="s">
        <v>15</v>
      </c>
      <c r="D73">
        <v>22</v>
      </c>
      <c r="E73" t="s">
        <v>25</v>
      </c>
      <c r="F73" t="s">
        <v>36</v>
      </c>
      <c r="G73" t="s">
        <v>12</v>
      </c>
      <c r="H73" s="12">
        <v>1</v>
      </c>
      <c r="I73" s="12">
        <v>3</v>
      </c>
      <c r="J73" s="12">
        <v>60</v>
      </c>
    </row>
    <row r="74" spans="1:10" hidden="1" x14ac:dyDescent="0.35">
      <c r="A74" s="5" t="s">
        <v>17</v>
      </c>
      <c r="B74" s="11">
        <v>1</v>
      </c>
      <c r="C74" s="3" t="s">
        <v>15</v>
      </c>
      <c r="D74">
        <v>23</v>
      </c>
      <c r="E74" t="s">
        <v>25</v>
      </c>
      <c r="F74" t="s">
        <v>36</v>
      </c>
      <c r="G74" t="s">
        <v>12</v>
      </c>
      <c r="H74" s="12">
        <v>1</v>
      </c>
      <c r="I74" s="12">
        <v>3</v>
      </c>
      <c r="J74" s="12">
        <v>60</v>
      </c>
    </row>
    <row r="75" spans="1:10" hidden="1" x14ac:dyDescent="0.35">
      <c r="A75" s="5" t="s">
        <v>17</v>
      </c>
      <c r="B75" s="11">
        <v>1</v>
      </c>
      <c r="C75" s="3" t="s">
        <v>15</v>
      </c>
      <c r="D75">
        <v>24</v>
      </c>
      <c r="E75" t="s">
        <v>25</v>
      </c>
      <c r="F75" t="s">
        <v>36</v>
      </c>
      <c r="G75" t="s">
        <v>12</v>
      </c>
      <c r="H75" s="12">
        <v>1</v>
      </c>
      <c r="I75" s="12">
        <v>3</v>
      </c>
      <c r="J75" s="12">
        <v>60</v>
      </c>
    </row>
    <row r="76" spans="1:10" hidden="1" x14ac:dyDescent="0.35">
      <c r="A76" s="5" t="s">
        <v>17</v>
      </c>
      <c r="B76" s="11">
        <v>1</v>
      </c>
      <c r="C76" s="3" t="s">
        <v>15</v>
      </c>
      <c r="D76">
        <v>50</v>
      </c>
      <c r="E76" t="s">
        <v>25</v>
      </c>
      <c r="F76" t="s">
        <v>39</v>
      </c>
      <c r="G76" t="s">
        <v>12</v>
      </c>
      <c r="H76" s="12">
        <v>1</v>
      </c>
      <c r="I76" s="12">
        <v>3</v>
      </c>
      <c r="J76" s="12">
        <v>48</v>
      </c>
    </row>
    <row r="77" spans="1:10" hidden="1" x14ac:dyDescent="0.35">
      <c r="A77" s="5" t="s">
        <v>17</v>
      </c>
      <c r="B77" s="11">
        <v>1</v>
      </c>
      <c r="C77" s="3" t="s">
        <v>15</v>
      </c>
      <c r="D77">
        <v>51</v>
      </c>
      <c r="E77" t="s">
        <v>25</v>
      </c>
      <c r="F77" t="s">
        <v>38</v>
      </c>
      <c r="G77" t="s">
        <v>12</v>
      </c>
      <c r="H77" s="12">
        <v>1</v>
      </c>
      <c r="I77" s="12">
        <v>3</v>
      </c>
      <c r="J77" s="12">
        <v>52</v>
      </c>
    </row>
    <row r="78" spans="1:10" hidden="1" x14ac:dyDescent="0.35">
      <c r="A78" s="5" t="s">
        <v>17</v>
      </c>
      <c r="B78" s="11">
        <v>1</v>
      </c>
      <c r="C78" s="3" t="s">
        <v>15</v>
      </c>
      <c r="D78">
        <v>53</v>
      </c>
      <c r="E78" t="s">
        <v>25</v>
      </c>
      <c r="F78" t="s">
        <v>38</v>
      </c>
      <c r="G78" t="s">
        <v>12</v>
      </c>
      <c r="H78" s="12">
        <v>1</v>
      </c>
      <c r="I78" s="12">
        <v>3</v>
      </c>
      <c r="J78" s="12">
        <v>47</v>
      </c>
    </row>
    <row r="79" spans="1:10" hidden="1" x14ac:dyDescent="0.35">
      <c r="A79" s="5" t="s">
        <v>17</v>
      </c>
      <c r="B79" s="11">
        <v>1</v>
      </c>
      <c r="C79" s="3" t="s">
        <v>15</v>
      </c>
      <c r="D79">
        <v>54</v>
      </c>
      <c r="E79" t="s">
        <v>25</v>
      </c>
      <c r="F79" t="s">
        <v>38</v>
      </c>
      <c r="G79" t="s">
        <v>12</v>
      </c>
      <c r="H79" s="12">
        <v>1</v>
      </c>
      <c r="I79" s="12">
        <v>3</v>
      </c>
      <c r="J79" s="12">
        <v>47</v>
      </c>
    </row>
    <row r="80" spans="1:10" hidden="1" x14ac:dyDescent="0.35">
      <c r="A80" s="5" t="s">
        <v>17</v>
      </c>
      <c r="B80" s="11">
        <v>1</v>
      </c>
      <c r="C80" s="3" t="s">
        <v>15</v>
      </c>
      <c r="D80">
        <v>55</v>
      </c>
      <c r="E80" t="s">
        <v>25</v>
      </c>
      <c r="F80" t="s">
        <v>38</v>
      </c>
      <c r="G80" t="s">
        <v>27</v>
      </c>
      <c r="H80" s="12">
        <v>2</v>
      </c>
      <c r="I80" s="12">
        <v>4</v>
      </c>
      <c r="J80" s="12">
        <v>78</v>
      </c>
    </row>
    <row r="81" spans="1:10" hidden="1" x14ac:dyDescent="0.35">
      <c r="A81" s="5" t="s">
        <v>17</v>
      </c>
      <c r="B81" s="11">
        <v>1</v>
      </c>
      <c r="C81" s="3" t="s">
        <v>15</v>
      </c>
      <c r="D81">
        <v>56</v>
      </c>
      <c r="E81" t="s">
        <v>25</v>
      </c>
      <c r="F81" t="s">
        <v>38</v>
      </c>
      <c r="G81" t="s">
        <v>27</v>
      </c>
      <c r="H81" s="12">
        <v>2</v>
      </c>
      <c r="I81" s="12">
        <v>4</v>
      </c>
      <c r="J81" s="12">
        <v>80</v>
      </c>
    </row>
    <row r="82" spans="1:10" hidden="1" x14ac:dyDescent="0.35">
      <c r="A82" s="5" t="s">
        <v>17</v>
      </c>
      <c r="B82" s="11">
        <v>1</v>
      </c>
      <c r="C82" s="3" t="s">
        <v>15</v>
      </c>
      <c r="D82">
        <v>57</v>
      </c>
      <c r="E82" t="s">
        <v>25</v>
      </c>
      <c r="F82" t="s">
        <v>38</v>
      </c>
      <c r="G82" t="s">
        <v>27</v>
      </c>
      <c r="H82" s="12">
        <v>2</v>
      </c>
      <c r="I82" s="12">
        <v>4</v>
      </c>
      <c r="J82" s="12">
        <v>80</v>
      </c>
    </row>
    <row r="83" spans="1:10" hidden="1" x14ac:dyDescent="0.35">
      <c r="A83" s="5" t="s">
        <v>17</v>
      </c>
      <c r="B83" s="11">
        <v>1</v>
      </c>
      <c r="C83" s="3" t="s">
        <v>15</v>
      </c>
      <c r="D83">
        <v>59</v>
      </c>
      <c r="E83" t="s">
        <v>25</v>
      </c>
      <c r="F83" t="s">
        <v>38</v>
      </c>
      <c r="G83" t="s">
        <v>27</v>
      </c>
      <c r="H83" s="12">
        <v>2</v>
      </c>
      <c r="I83" s="12">
        <v>4</v>
      </c>
      <c r="J83" s="12">
        <v>78</v>
      </c>
    </row>
    <row r="84" spans="1:10" hidden="1" x14ac:dyDescent="0.35">
      <c r="A84" s="5" t="s">
        <v>17</v>
      </c>
      <c r="B84" s="11">
        <v>1</v>
      </c>
      <c r="C84" s="3" t="s">
        <v>15</v>
      </c>
      <c r="D84">
        <v>104</v>
      </c>
      <c r="E84" t="s">
        <v>25</v>
      </c>
      <c r="F84" t="s">
        <v>33</v>
      </c>
      <c r="G84" t="s">
        <v>12</v>
      </c>
      <c r="H84" s="12">
        <v>1</v>
      </c>
      <c r="I84" s="12">
        <v>3</v>
      </c>
      <c r="J84" s="12">
        <v>48</v>
      </c>
    </row>
    <row r="85" spans="1:10" hidden="1" x14ac:dyDescent="0.35">
      <c r="A85" s="5" t="s">
        <v>17</v>
      </c>
      <c r="B85" s="11">
        <v>1</v>
      </c>
      <c r="C85" s="3" t="s">
        <v>15</v>
      </c>
      <c r="D85">
        <v>106</v>
      </c>
      <c r="E85" t="s">
        <v>25</v>
      </c>
      <c r="F85" t="s">
        <v>33</v>
      </c>
      <c r="G85" t="s">
        <v>12</v>
      </c>
      <c r="H85" s="12">
        <v>1</v>
      </c>
      <c r="I85" s="12">
        <v>3</v>
      </c>
      <c r="J85" s="12">
        <v>43</v>
      </c>
    </row>
    <row r="86" spans="1:10" hidden="1" x14ac:dyDescent="0.35">
      <c r="A86" s="5" t="s">
        <v>17</v>
      </c>
      <c r="B86" s="11">
        <v>1</v>
      </c>
      <c r="C86" s="3" t="s">
        <v>15</v>
      </c>
      <c r="D86">
        <v>107</v>
      </c>
      <c r="E86" t="s">
        <v>25</v>
      </c>
      <c r="F86" t="s">
        <v>33</v>
      </c>
      <c r="G86" t="s">
        <v>12</v>
      </c>
      <c r="H86" s="12">
        <v>2</v>
      </c>
      <c r="I86" s="12">
        <v>4</v>
      </c>
      <c r="J86" s="12">
        <v>55</v>
      </c>
    </row>
    <row r="87" spans="1:10" hidden="1" x14ac:dyDescent="0.35">
      <c r="A87" s="5" t="s">
        <v>17</v>
      </c>
      <c r="B87" s="11">
        <v>1</v>
      </c>
      <c r="C87" s="3" t="s">
        <v>15</v>
      </c>
      <c r="D87">
        <v>108</v>
      </c>
      <c r="E87" t="s">
        <v>25</v>
      </c>
      <c r="F87" t="s">
        <v>33</v>
      </c>
      <c r="G87" t="s">
        <v>12</v>
      </c>
      <c r="H87" s="12">
        <v>1</v>
      </c>
      <c r="I87" s="12">
        <v>3</v>
      </c>
      <c r="J87" s="12">
        <v>43</v>
      </c>
    </row>
    <row r="88" spans="1:10" hidden="1" x14ac:dyDescent="0.35">
      <c r="A88" s="5" t="s">
        <v>17</v>
      </c>
      <c r="B88" s="11">
        <v>1</v>
      </c>
      <c r="C88" s="3" t="s">
        <v>15</v>
      </c>
      <c r="D88">
        <v>123</v>
      </c>
      <c r="E88" t="s">
        <v>25</v>
      </c>
      <c r="F88" t="s">
        <v>40</v>
      </c>
      <c r="G88" t="s">
        <v>12</v>
      </c>
      <c r="H88" s="12">
        <v>2</v>
      </c>
      <c r="I88" s="12">
        <v>4</v>
      </c>
      <c r="J88" s="12">
        <v>48</v>
      </c>
    </row>
    <row r="89" spans="1:10" hidden="1" x14ac:dyDescent="0.35">
      <c r="A89" s="5" t="s">
        <v>17</v>
      </c>
      <c r="B89" s="11">
        <v>1</v>
      </c>
      <c r="C89" s="3" t="s">
        <v>15</v>
      </c>
      <c r="D89">
        <v>62</v>
      </c>
      <c r="E89" t="s">
        <v>25</v>
      </c>
      <c r="F89" t="s">
        <v>34</v>
      </c>
      <c r="G89" t="s">
        <v>27</v>
      </c>
      <c r="H89" s="12">
        <v>2</v>
      </c>
      <c r="I89" s="12">
        <v>4</v>
      </c>
      <c r="J89" s="12">
        <v>56</v>
      </c>
    </row>
    <row r="90" spans="1:10" hidden="1" x14ac:dyDescent="0.35">
      <c r="A90" s="5" t="s">
        <v>17</v>
      </c>
      <c r="B90" s="11">
        <v>1</v>
      </c>
      <c r="C90" s="3" t="s">
        <v>15</v>
      </c>
      <c r="D90">
        <v>63</v>
      </c>
      <c r="E90" t="s">
        <v>25</v>
      </c>
      <c r="F90" t="s">
        <v>34</v>
      </c>
      <c r="G90" t="s">
        <v>27</v>
      </c>
      <c r="H90" s="12">
        <v>2</v>
      </c>
      <c r="I90" s="12">
        <v>4</v>
      </c>
      <c r="J90" s="12">
        <v>96</v>
      </c>
    </row>
    <row r="91" spans="1:10" hidden="1" x14ac:dyDescent="0.35">
      <c r="A91" s="5" t="s">
        <v>17</v>
      </c>
      <c r="B91" s="11">
        <v>1</v>
      </c>
      <c r="C91" s="3" t="s">
        <v>15</v>
      </c>
      <c r="D91">
        <v>112</v>
      </c>
      <c r="E91" t="s">
        <v>25</v>
      </c>
      <c r="F91" t="s">
        <v>37</v>
      </c>
      <c r="G91" t="s">
        <v>27</v>
      </c>
      <c r="H91" s="12">
        <v>3</v>
      </c>
      <c r="I91" s="12">
        <v>5</v>
      </c>
      <c r="J91" s="12">
        <v>102</v>
      </c>
    </row>
    <row r="92" spans="1:10" hidden="1" x14ac:dyDescent="0.35">
      <c r="A92" s="5" t="s">
        <v>17</v>
      </c>
      <c r="B92" s="11">
        <v>1</v>
      </c>
      <c r="C92" s="3" t="s">
        <v>15</v>
      </c>
      <c r="D92">
        <v>113</v>
      </c>
      <c r="E92" t="s">
        <v>25</v>
      </c>
      <c r="F92" t="s">
        <v>37</v>
      </c>
      <c r="G92" t="s">
        <v>27</v>
      </c>
      <c r="H92" s="12">
        <v>3</v>
      </c>
      <c r="I92" s="12">
        <v>5</v>
      </c>
      <c r="J92" s="12">
        <v>102</v>
      </c>
    </row>
    <row r="93" spans="1:10" hidden="1" x14ac:dyDescent="0.35">
      <c r="A93" s="5" t="s">
        <v>17</v>
      </c>
      <c r="B93" s="11">
        <v>1</v>
      </c>
      <c r="C93" s="3" t="s">
        <v>15</v>
      </c>
      <c r="D93">
        <v>116</v>
      </c>
      <c r="E93" t="s">
        <v>25</v>
      </c>
      <c r="F93" t="s">
        <v>37</v>
      </c>
      <c r="G93" t="s">
        <v>12</v>
      </c>
      <c r="H93" s="12">
        <v>1</v>
      </c>
      <c r="I93" s="12">
        <v>3</v>
      </c>
      <c r="J93" s="12">
        <v>43</v>
      </c>
    </row>
    <row r="94" spans="1:10" hidden="1" x14ac:dyDescent="0.35">
      <c r="A94" s="5" t="s">
        <v>17</v>
      </c>
      <c r="B94" s="11">
        <v>1</v>
      </c>
      <c r="C94" s="3" t="s">
        <v>15</v>
      </c>
      <c r="D94">
        <v>117</v>
      </c>
      <c r="E94" t="s">
        <v>25</v>
      </c>
      <c r="F94" t="s">
        <v>37</v>
      </c>
      <c r="G94" t="s">
        <v>12</v>
      </c>
      <c r="H94" s="12">
        <v>2</v>
      </c>
      <c r="I94" s="12">
        <v>4</v>
      </c>
      <c r="J94" s="12">
        <v>51</v>
      </c>
    </row>
    <row r="95" spans="1:10" hidden="1" x14ac:dyDescent="0.35">
      <c r="A95" s="5" t="s">
        <v>17</v>
      </c>
      <c r="B95" s="11">
        <v>1</v>
      </c>
      <c r="C95" s="3" t="s">
        <v>15</v>
      </c>
      <c r="D95">
        <v>118</v>
      </c>
      <c r="E95" t="s">
        <v>25</v>
      </c>
      <c r="F95" t="s">
        <v>37</v>
      </c>
      <c r="G95" t="s">
        <v>12</v>
      </c>
      <c r="H95" s="12">
        <v>1</v>
      </c>
      <c r="I95" s="12">
        <v>3</v>
      </c>
      <c r="J95" s="12">
        <v>52</v>
      </c>
    </row>
    <row r="96" spans="1:10" hidden="1" x14ac:dyDescent="0.35">
      <c r="A96" s="5" t="s">
        <v>17</v>
      </c>
      <c r="B96" s="11">
        <v>1</v>
      </c>
      <c r="C96" s="3" t="s">
        <v>15</v>
      </c>
      <c r="D96">
        <v>119</v>
      </c>
      <c r="E96" t="s">
        <v>25</v>
      </c>
      <c r="F96" t="s">
        <v>37</v>
      </c>
      <c r="G96" t="s">
        <v>12</v>
      </c>
      <c r="H96" s="12">
        <v>2</v>
      </c>
      <c r="I96" s="12">
        <v>4</v>
      </c>
      <c r="J96" s="12">
        <v>55</v>
      </c>
    </row>
    <row r="97" spans="1:10" x14ac:dyDescent="0.35">
      <c r="A97" s="5" t="s">
        <v>17</v>
      </c>
      <c r="B97" s="11">
        <v>1</v>
      </c>
      <c r="C97" s="3" t="s">
        <v>9</v>
      </c>
      <c r="D97">
        <v>64</v>
      </c>
      <c r="E97" t="s">
        <v>25</v>
      </c>
      <c r="F97" t="s">
        <v>34</v>
      </c>
      <c r="G97" t="s">
        <v>27</v>
      </c>
      <c r="H97" s="12">
        <v>2</v>
      </c>
      <c r="I97" s="12">
        <v>4</v>
      </c>
      <c r="J97" s="12">
        <v>66</v>
      </c>
    </row>
    <row r="98" spans="1:10" hidden="1" x14ac:dyDescent="0.35">
      <c r="A98" s="5" t="s">
        <v>17</v>
      </c>
      <c r="B98" s="11">
        <v>1</v>
      </c>
      <c r="C98" s="3" t="s">
        <v>15</v>
      </c>
      <c r="D98">
        <v>49</v>
      </c>
      <c r="E98" t="s">
        <v>25</v>
      </c>
      <c r="F98" t="s">
        <v>39</v>
      </c>
      <c r="G98" t="s">
        <v>27</v>
      </c>
      <c r="H98" s="12">
        <v>2</v>
      </c>
      <c r="I98" s="12">
        <v>4</v>
      </c>
      <c r="J98" s="12">
        <v>78</v>
      </c>
    </row>
    <row r="99" spans="1:10" x14ac:dyDescent="0.35">
      <c r="A99" s="5" t="s">
        <v>17</v>
      </c>
      <c r="B99" s="11">
        <v>1</v>
      </c>
      <c r="C99" s="3" t="s">
        <v>13</v>
      </c>
      <c r="D99">
        <v>109</v>
      </c>
      <c r="E99" t="s">
        <v>25</v>
      </c>
      <c r="F99" t="s">
        <v>33</v>
      </c>
      <c r="G99" t="s">
        <v>12</v>
      </c>
      <c r="H99" s="12">
        <v>2</v>
      </c>
      <c r="I99" s="12">
        <v>4</v>
      </c>
      <c r="J99" s="12">
        <v>80</v>
      </c>
    </row>
    <row r="100" spans="1:10" x14ac:dyDescent="0.35">
      <c r="A100" s="5" t="s">
        <v>17</v>
      </c>
      <c r="B100" s="11">
        <v>1</v>
      </c>
      <c r="C100" s="3" t="s">
        <v>13</v>
      </c>
      <c r="D100">
        <v>121</v>
      </c>
      <c r="E100" t="s">
        <v>25</v>
      </c>
      <c r="F100" t="s">
        <v>40</v>
      </c>
      <c r="G100" t="s">
        <v>12</v>
      </c>
      <c r="H100" s="12">
        <v>2</v>
      </c>
      <c r="I100" s="12">
        <v>4</v>
      </c>
      <c r="J100" s="12">
        <v>84</v>
      </c>
    </row>
    <row r="101" spans="1:10" x14ac:dyDescent="0.35">
      <c r="A101" s="5" t="s">
        <v>17</v>
      </c>
      <c r="B101" s="11">
        <v>1</v>
      </c>
      <c r="C101" s="3" t="s">
        <v>14</v>
      </c>
      <c r="D101">
        <v>105</v>
      </c>
      <c r="E101" t="s">
        <v>25</v>
      </c>
      <c r="F101" t="s">
        <v>33</v>
      </c>
      <c r="G101" t="s">
        <v>12</v>
      </c>
      <c r="H101" s="12">
        <v>2</v>
      </c>
      <c r="I101" s="12">
        <v>4</v>
      </c>
      <c r="J101" s="12">
        <v>64</v>
      </c>
    </row>
    <row r="102" spans="1:10" x14ac:dyDescent="0.35">
      <c r="A102" s="5" t="s">
        <v>17</v>
      </c>
      <c r="B102" s="11">
        <v>1</v>
      </c>
      <c r="C102" s="3" t="s">
        <v>14</v>
      </c>
      <c r="D102">
        <v>111</v>
      </c>
      <c r="E102" t="s">
        <v>25</v>
      </c>
      <c r="F102" t="s">
        <v>37</v>
      </c>
      <c r="G102" t="s">
        <v>12</v>
      </c>
      <c r="H102" s="12">
        <v>2</v>
      </c>
      <c r="I102" s="12">
        <v>4</v>
      </c>
      <c r="J102" s="12">
        <v>64</v>
      </c>
    </row>
    <row r="103" spans="1:10" x14ac:dyDescent="0.35">
      <c r="A103" s="5" t="s">
        <v>17</v>
      </c>
      <c r="B103" s="11">
        <v>1</v>
      </c>
      <c r="C103" s="3" t="s">
        <v>14</v>
      </c>
      <c r="D103">
        <v>115</v>
      </c>
      <c r="E103" t="s">
        <v>25</v>
      </c>
      <c r="F103" t="s">
        <v>37</v>
      </c>
      <c r="G103" t="s">
        <v>27</v>
      </c>
      <c r="H103" s="12">
        <v>3</v>
      </c>
      <c r="I103" s="12">
        <v>5</v>
      </c>
      <c r="J103" s="12">
        <v>106</v>
      </c>
    </row>
    <row r="104" spans="1:10" x14ac:dyDescent="0.35">
      <c r="A104" s="5" t="s">
        <v>17</v>
      </c>
      <c r="B104" s="11">
        <v>1</v>
      </c>
      <c r="C104" s="3" t="s">
        <v>14</v>
      </c>
      <c r="D104">
        <v>122</v>
      </c>
      <c r="E104" t="s">
        <v>25</v>
      </c>
      <c r="F104" t="s">
        <v>40</v>
      </c>
      <c r="G104" t="s">
        <v>12</v>
      </c>
      <c r="H104" s="12">
        <v>1</v>
      </c>
      <c r="I104" s="12">
        <v>3</v>
      </c>
      <c r="J104" s="12">
        <v>43</v>
      </c>
    </row>
    <row r="105" spans="1:10" x14ac:dyDescent="0.35">
      <c r="A105" s="7" t="s">
        <v>19</v>
      </c>
      <c r="B105" s="11">
        <v>1</v>
      </c>
      <c r="C105" s="3" t="s">
        <v>14</v>
      </c>
      <c r="D105">
        <v>49</v>
      </c>
      <c r="E105" t="s">
        <v>41</v>
      </c>
      <c r="F105" t="s">
        <v>42</v>
      </c>
      <c r="G105" t="s">
        <v>12</v>
      </c>
      <c r="H105" s="12">
        <v>2</v>
      </c>
      <c r="I105" s="12">
        <v>4</v>
      </c>
      <c r="J105" s="12">
        <v>67</v>
      </c>
    </row>
    <row r="106" spans="1:10" hidden="1" x14ac:dyDescent="0.35">
      <c r="A106" s="7" t="s">
        <v>19</v>
      </c>
      <c r="B106" s="11">
        <v>1</v>
      </c>
      <c r="C106" s="3" t="s">
        <v>15</v>
      </c>
      <c r="D106">
        <v>1</v>
      </c>
      <c r="E106" t="s">
        <v>41</v>
      </c>
      <c r="F106" t="s">
        <v>42</v>
      </c>
      <c r="G106" t="s">
        <v>27</v>
      </c>
      <c r="H106" s="12">
        <v>2</v>
      </c>
      <c r="I106" s="12">
        <v>4</v>
      </c>
      <c r="J106" s="12">
        <v>79</v>
      </c>
    </row>
    <row r="107" spans="1:10" hidden="1" x14ac:dyDescent="0.35">
      <c r="A107" s="7" t="s">
        <v>19</v>
      </c>
      <c r="B107" s="11">
        <v>1</v>
      </c>
      <c r="C107" s="3" t="s">
        <v>15</v>
      </c>
      <c r="D107">
        <v>2</v>
      </c>
      <c r="E107" t="s">
        <v>41</v>
      </c>
      <c r="F107" t="s">
        <v>42</v>
      </c>
      <c r="G107" t="s">
        <v>27</v>
      </c>
      <c r="H107" s="12">
        <v>2</v>
      </c>
      <c r="I107" s="12">
        <v>4</v>
      </c>
      <c r="J107" s="12">
        <v>70</v>
      </c>
    </row>
    <row r="108" spans="1:10" hidden="1" x14ac:dyDescent="0.35">
      <c r="A108" s="7" t="s">
        <v>19</v>
      </c>
      <c r="B108" s="11">
        <v>1</v>
      </c>
      <c r="C108" s="3" t="s">
        <v>15</v>
      </c>
      <c r="D108">
        <v>3</v>
      </c>
      <c r="E108" t="s">
        <v>41</v>
      </c>
      <c r="F108" t="s">
        <v>42</v>
      </c>
      <c r="G108" t="s">
        <v>27</v>
      </c>
      <c r="H108" s="12">
        <v>2</v>
      </c>
      <c r="I108" s="12">
        <v>4</v>
      </c>
      <c r="J108" s="12">
        <v>87</v>
      </c>
    </row>
    <row r="109" spans="1:10" hidden="1" x14ac:dyDescent="0.35">
      <c r="A109" s="7" t="s">
        <v>19</v>
      </c>
      <c r="B109" s="11">
        <v>1</v>
      </c>
      <c r="C109" s="3" t="s">
        <v>15</v>
      </c>
      <c r="D109">
        <v>4</v>
      </c>
      <c r="E109" t="s">
        <v>41</v>
      </c>
      <c r="F109" t="s">
        <v>42</v>
      </c>
      <c r="G109" t="s">
        <v>27</v>
      </c>
      <c r="H109" s="12">
        <v>2</v>
      </c>
      <c r="I109" s="12">
        <v>4</v>
      </c>
      <c r="J109" s="12">
        <v>70</v>
      </c>
    </row>
    <row r="110" spans="1:10" hidden="1" x14ac:dyDescent="0.35">
      <c r="A110" s="7" t="s">
        <v>19</v>
      </c>
      <c r="B110" s="11">
        <v>1</v>
      </c>
      <c r="C110" s="3" t="s">
        <v>15</v>
      </c>
      <c r="D110">
        <v>5</v>
      </c>
      <c r="E110" t="s">
        <v>41</v>
      </c>
      <c r="F110" t="s">
        <v>42</v>
      </c>
      <c r="G110" t="s">
        <v>27</v>
      </c>
      <c r="H110" s="12">
        <v>2</v>
      </c>
      <c r="I110" s="12">
        <v>4</v>
      </c>
      <c r="J110" s="12">
        <v>70</v>
      </c>
    </row>
    <row r="111" spans="1:10" hidden="1" x14ac:dyDescent="0.35">
      <c r="A111" s="7" t="s">
        <v>19</v>
      </c>
      <c r="B111" s="11">
        <v>1</v>
      </c>
      <c r="C111" s="3" t="s">
        <v>15</v>
      </c>
      <c r="D111">
        <v>26</v>
      </c>
      <c r="E111" t="s">
        <v>25</v>
      </c>
      <c r="F111" t="s">
        <v>36</v>
      </c>
      <c r="G111" t="s">
        <v>27</v>
      </c>
      <c r="H111" s="12">
        <v>2</v>
      </c>
      <c r="I111" s="12">
        <v>4</v>
      </c>
      <c r="J111" s="12">
        <v>70</v>
      </c>
    </row>
    <row r="112" spans="1:10" hidden="1" x14ac:dyDescent="0.35">
      <c r="A112" s="7" t="s">
        <v>19</v>
      </c>
      <c r="B112" s="11">
        <v>1</v>
      </c>
      <c r="C112" s="3" t="s">
        <v>15</v>
      </c>
      <c r="D112">
        <v>27</v>
      </c>
      <c r="E112" t="s">
        <v>25</v>
      </c>
      <c r="F112" t="s">
        <v>36</v>
      </c>
      <c r="G112" t="s">
        <v>27</v>
      </c>
      <c r="H112" s="12">
        <v>2</v>
      </c>
      <c r="I112" s="12">
        <v>4</v>
      </c>
      <c r="J112" s="12">
        <v>70</v>
      </c>
    </row>
    <row r="113" spans="1:10" hidden="1" x14ac:dyDescent="0.35">
      <c r="A113" s="7" t="s">
        <v>19</v>
      </c>
      <c r="B113" s="11">
        <v>1</v>
      </c>
      <c r="C113" s="3" t="s">
        <v>15</v>
      </c>
      <c r="D113">
        <v>28</v>
      </c>
      <c r="E113" t="s">
        <v>25</v>
      </c>
      <c r="F113" t="s">
        <v>36</v>
      </c>
      <c r="G113" t="s">
        <v>27</v>
      </c>
      <c r="H113" s="12">
        <v>2</v>
      </c>
      <c r="I113" s="12">
        <v>4</v>
      </c>
      <c r="J113" s="12">
        <v>87</v>
      </c>
    </row>
    <row r="114" spans="1:10" hidden="1" x14ac:dyDescent="0.35">
      <c r="A114" s="7" t="s">
        <v>19</v>
      </c>
      <c r="B114" s="11">
        <v>1</v>
      </c>
      <c r="C114" s="3" t="s">
        <v>15</v>
      </c>
      <c r="D114">
        <v>29</v>
      </c>
      <c r="E114" t="s">
        <v>25</v>
      </c>
      <c r="F114" t="s">
        <v>36</v>
      </c>
      <c r="G114" t="s">
        <v>27</v>
      </c>
      <c r="H114" s="12">
        <v>2</v>
      </c>
      <c r="I114" s="12">
        <v>4</v>
      </c>
      <c r="J114" s="12">
        <v>70</v>
      </c>
    </row>
    <row r="115" spans="1:10" hidden="1" x14ac:dyDescent="0.35">
      <c r="A115" s="7" t="s">
        <v>19</v>
      </c>
      <c r="B115" s="11">
        <v>1</v>
      </c>
      <c r="C115" s="3" t="s">
        <v>15</v>
      </c>
      <c r="D115">
        <v>30</v>
      </c>
      <c r="E115" t="s">
        <v>25</v>
      </c>
      <c r="F115" t="s">
        <v>36</v>
      </c>
      <c r="G115" t="s">
        <v>12</v>
      </c>
      <c r="H115" s="12">
        <v>1</v>
      </c>
      <c r="I115" s="12">
        <v>3</v>
      </c>
      <c r="J115" s="12">
        <v>60</v>
      </c>
    </row>
    <row r="116" spans="1:10" x14ac:dyDescent="0.35">
      <c r="A116" s="7" t="s">
        <v>19</v>
      </c>
      <c r="B116" s="11">
        <v>1</v>
      </c>
      <c r="C116" s="3" t="s">
        <v>9</v>
      </c>
      <c r="D116">
        <v>31</v>
      </c>
      <c r="E116" t="s">
        <v>25</v>
      </c>
      <c r="F116" t="s">
        <v>43</v>
      </c>
      <c r="G116" t="s">
        <v>12</v>
      </c>
      <c r="H116" s="12">
        <v>1</v>
      </c>
      <c r="I116" s="12">
        <v>3</v>
      </c>
      <c r="J116" s="12">
        <v>45</v>
      </c>
    </row>
    <row r="117" spans="1:10" hidden="1" x14ac:dyDescent="0.35">
      <c r="A117" s="7" t="s">
        <v>19</v>
      </c>
      <c r="B117" s="11">
        <v>1</v>
      </c>
      <c r="C117" s="3" t="s">
        <v>15</v>
      </c>
      <c r="D117">
        <v>32</v>
      </c>
      <c r="E117" t="s">
        <v>25</v>
      </c>
      <c r="F117" t="s">
        <v>43</v>
      </c>
      <c r="G117" t="s">
        <v>12</v>
      </c>
      <c r="H117" s="12">
        <v>1</v>
      </c>
      <c r="I117" s="12">
        <v>3</v>
      </c>
      <c r="J117" s="12">
        <v>60</v>
      </c>
    </row>
    <row r="118" spans="1:10" x14ac:dyDescent="0.35">
      <c r="A118" s="7" t="s">
        <v>19</v>
      </c>
      <c r="B118" s="11">
        <v>1</v>
      </c>
      <c r="C118" s="3" t="s">
        <v>9</v>
      </c>
      <c r="D118">
        <v>33</v>
      </c>
      <c r="E118" t="s">
        <v>25</v>
      </c>
      <c r="F118" t="s">
        <v>43</v>
      </c>
      <c r="G118" t="s">
        <v>12</v>
      </c>
      <c r="H118" s="12">
        <v>1</v>
      </c>
      <c r="I118" s="12">
        <v>3</v>
      </c>
      <c r="J118" s="12">
        <v>45</v>
      </c>
    </row>
    <row r="119" spans="1:10" hidden="1" x14ac:dyDescent="0.35">
      <c r="A119" s="7" t="s">
        <v>19</v>
      </c>
      <c r="B119" s="11">
        <v>1</v>
      </c>
      <c r="C119" s="3" t="s">
        <v>15</v>
      </c>
      <c r="D119">
        <v>34</v>
      </c>
      <c r="E119" t="s">
        <v>25</v>
      </c>
      <c r="F119" t="s">
        <v>43</v>
      </c>
      <c r="G119" t="s">
        <v>12</v>
      </c>
      <c r="H119" s="12">
        <v>1</v>
      </c>
      <c r="I119" s="12">
        <v>3</v>
      </c>
      <c r="J119" s="12">
        <v>60</v>
      </c>
    </row>
    <row r="120" spans="1:10" hidden="1" x14ac:dyDescent="0.35">
      <c r="A120" s="7" t="s">
        <v>19</v>
      </c>
      <c r="B120" s="11">
        <v>1</v>
      </c>
      <c r="C120" s="3" t="s">
        <v>15</v>
      </c>
      <c r="D120">
        <v>35</v>
      </c>
      <c r="E120" t="s">
        <v>25</v>
      </c>
      <c r="F120" t="s">
        <v>43</v>
      </c>
      <c r="G120" t="s">
        <v>12</v>
      </c>
      <c r="H120" s="12">
        <v>1</v>
      </c>
      <c r="I120" s="12">
        <v>3</v>
      </c>
      <c r="J120" s="12">
        <v>45</v>
      </c>
    </row>
    <row r="121" spans="1:10" x14ac:dyDescent="0.35">
      <c r="A121" s="7" t="s">
        <v>19</v>
      </c>
      <c r="B121" s="11">
        <v>1</v>
      </c>
      <c r="C121" s="3" t="s">
        <v>9</v>
      </c>
      <c r="D121">
        <v>36</v>
      </c>
      <c r="E121" t="s">
        <v>25</v>
      </c>
      <c r="F121" t="s">
        <v>43</v>
      </c>
      <c r="G121" t="s">
        <v>12</v>
      </c>
      <c r="H121" s="12">
        <v>1</v>
      </c>
      <c r="I121" s="12">
        <v>3</v>
      </c>
      <c r="J121" s="12">
        <v>52</v>
      </c>
    </row>
    <row r="122" spans="1:10" hidden="1" x14ac:dyDescent="0.35">
      <c r="A122" s="7" t="s">
        <v>19</v>
      </c>
      <c r="B122" s="11">
        <v>1</v>
      </c>
      <c r="C122" s="3" t="s">
        <v>15</v>
      </c>
      <c r="D122">
        <v>37</v>
      </c>
      <c r="E122" t="s">
        <v>25</v>
      </c>
      <c r="F122" t="s">
        <v>43</v>
      </c>
      <c r="G122" t="s">
        <v>12</v>
      </c>
      <c r="H122" s="12">
        <v>1</v>
      </c>
      <c r="I122" s="12">
        <v>3</v>
      </c>
      <c r="J122" s="12">
        <v>45</v>
      </c>
    </row>
    <row r="123" spans="1:10" hidden="1" x14ac:dyDescent="0.35">
      <c r="A123" s="7" t="s">
        <v>19</v>
      </c>
      <c r="B123" s="11">
        <v>1</v>
      </c>
      <c r="C123" s="3" t="s">
        <v>15</v>
      </c>
      <c r="D123">
        <v>38</v>
      </c>
      <c r="E123" t="s">
        <v>25</v>
      </c>
      <c r="F123" t="s">
        <v>43</v>
      </c>
      <c r="G123" t="s">
        <v>12</v>
      </c>
      <c r="H123" s="12">
        <v>1</v>
      </c>
      <c r="I123" s="12">
        <v>3</v>
      </c>
      <c r="J123" s="12">
        <v>47</v>
      </c>
    </row>
    <row r="124" spans="1:10" hidden="1" x14ac:dyDescent="0.35">
      <c r="A124" s="7" t="s">
        <v>19</v>
      </c>
      <c r="B124" s="11">
        <v>1</v>
      </c>
      <c r="C124" s="3" t="s">
        <v>15</v>
      </c>
      <c r="D124">
        <v>39</v>
      </c>
      <c r="E124" t="s">
        <v>25</v>
      </c>
      <c r="F124" t="s">
        <v>43</v>
      </c>
      <c r="G124" t="s">
        <v>12</v>
      </c>
      <c r="H124" s="12">
        <v>1</v>
      </c>
      <c r="I124" s="12">
        <v>3</v>
      </c>
      <c r="J124" s="12">
        <v>47</v>
      </c>
    </row>
    <row r="125" spans="1:10" hidden="1" x14ac:dyDescent="0.35">
      <c r="A125" s="7" t="s">
        <v>19</v>
      </c>
      <c r="B125" s="11">
        <v>1</v>
      </c>
      <c r="C125" s="3" t="s">
        <v>15</v>
      </c>
      <c r="D125">
        <v>40</v>
      </c>
      <c r="E125" t="s">
        <v>25</v>
      </c>
      <c r="F125" t="s">
        <v>43</v>
      </c>
      <c r="G125" t="s">
        <v>27</v>
      </c>
      <c r="H125" s="12">
        <v>2</v>
      </c>
      <c r="I125" s="12">
        <v>4</v>
      </c>
      <c r="J125" s="12">
        <v>96</v>
      </c>
    </row>
    <row r="126" spans="1:10" x14ac:dyDescent="0.35">
      <c r="A126" s="7" t="s">
        <v>19</v>
      </c>
      <c r="B126" s="11">
        <v>1</v>
      </c>
      <c r="C126" s="3" t="s">
        <v>9</v>
      </c>
      <c r="D126">
        <v>41</v>
      </c>
      <c r="E126" t="s">
        <v>25</v>
      </c>
      <c r="F126" t="s">
        <v>39</v>
      </c>
      <c r="G126" t="s">
        <v>27</v>
      </c>
      <c r="H126" s="12">
        <v>2</v>
      </c>
      <c r="I126" s="12">
        <v>4</v>
      </c>
      <c r="J126" s="12">
        <v>81</v>
      </c>
    </row>
    <row r="127" spans="1:10" hidden="1" x14ac:dyDescent="0.35">
      <c r="A127" s="7" t="s">
        <v>19</v>
      </c>
      <c r="B127" s="11">
        <v>1</v>
      </c>
      <c r="C127" s="3" t="s">
        <v>15</v>
      </c>
      <c r="D127">
        <v>42</v>
      </c>
      <c r="E127" t="s">
        <v>25</v>
      </c>
      <c r="F127" t="s">
        <v>39</v>
      </c>
      <c r="G127" t="s">
        <v>27</v>
      </c>
      <c r="H127" s="12">
        <v>2</v>
      </c>
      <c r="I127" s="12">
        <v>4</v>
      </c>
      <c r="J127" s="12">
        <v>92</v>
      </c>
    </row>
    <row r="128" spans="1:10" hidden="1" x14ac:dyDescent="0.35">
      <c r="A128" s="7" t="s">
        <v>19</v>
      </c>
      <c r="B128" s="11">
        <v>1</v>
      </c>
      <c r="C128" s="3" t="s">
        <v>15</v>
      </c>
      <c r="D128">
        <v>43</v>
      </c>
      <c r="E128" t="s">
        <v>25</v>
      </c>
      <c r="F128" t="s">
        <v>39</v>
      </c>
      <c r="G128" t="s">
        <v>27</v>
      </c>
      <c r="H128" s="12">
        <v>2</v>
      </c>
      <c r="I128" s="12">
        <v>4</v>
      </c>
      <c r="J128" s="12">
        <v>80</v>
      </c>
    </row>
    <row r="129" spans="1:10" hidden="1" x14ac:dyDescent="0.35">
      <c r="A129" s="7" t="s">
        <v>19</v>
      </c>
      <c r="B129" s="11">
        <v>1</v>
      </c>
      <c r="C129" s="3" t="s">
        <v>15</v>
      </c>
      <c r="D129">
        <v>44</v>
      </c>
      <c r="E129" t="s">
        <v>25</v>
      </c>
      <c r="F129" t="s">
        <v>39</v>
      </c>
      <c r="G129" t="s">
        <v>27</v>
      </c>
      <c r="H129" s="12">
        <v>2</v>
      </c>
      <c r="I129" s="12">
        <v>4</v>
      </c>
      <c r="J129" s="12">
        <v>96</v>
      </c>
    </row>
    <row r="130" spans="1:10" hidden="1" x14ac:dyDescent="0.35">
      <c r="A130" s="7" t="s">
        <v>19</v>
      </c>
      <c r="B130" s="11">
        <v>1</v>
      </c>
      <c r="C130" s="3" t="s">
        <v>15</v>
      </c>
      <c r="D130">
        <v>45</v>
      </c>
      <c r="E130" t="s">
        <v>25</v>
      </c>
      <c r="F130" t="s">
        <v>39</v>
      </c>
      <c r="G130" t="s">
        <v>27</v>
      </c>
      <c r="H130" s="12">
        <v>2</v>
      </c>
      <c r="I130" s="12">
        <v>4</v>
      </c>
      <c r="J130" s="12">
        <v>120</v>
      </c>
    </row>
    <row r="131" spans="1:10" x14ac:dyDescent="0.35">
      <c r="A131" s="7" t="s">
        <v>19</v>
      </c>
      <c r="B131" s="11">
        <v>1</v>
      </c>
      <c r="C131" s="3" t="s">
        <v>9</v>
      </c>
      <c r="D131">
        <v>46</v>
      </c>
      <c r="E131" t="s">
        <v>25</v>
      </c>
      <c r="F131" t="s">
        <v>39</v>
      </c>
      <c r="G131" t="s">
        <v>27</v>
      </c>
      <c r="H131" s="12">
        <v>2</v>
      </c>
      <c r="I131" s="12">
        <v>4</v>
      </c>
      <c r="J131" s="12">
        <v>62</v>
      </c>
    </row>
    <row r="132" spans="1:10" hidden="1" x14ac:dyDescent="0.35">
      <c r="A132" s="7" t="s">
        <v>19</v>
      </c>
      <c r="B132" s="11">
        <v>1</v>
      </c>
      <c r="C132" s="3" t="s">
        <v>15</v>
      </c>
      <c r="D132">
        <v>46</v>
      </c>
      <c r="E132" t="s">
        <v>41</v>
      </c>
      <c r="F132" t="s">
        <v>42</v>
      </c>
      <c r="G132" t="s">
        <v>12</v>
      </c>
      <c r="H132" s="12">
        <v>2</v>
      </c>
      <c r="I132" s="12">
        <v>4</v>
      </c>
      <c r="J132" s="12">
        <v>76</v>
      </c>
    </row>
    <row r="133" spans="1:10" x14ac:dyDescent="0.35">
      <c r="A133" s="7" t="s">
        <v>19</v>
      </c>
      <c r="B133" s="11">
        <v>1</v>
      </c>
      <c r="C133" s="3" t="s">
        <v>9</v>
      </c>
      <c r="D133">
        <v>47</v>
      </c>
      <c r="E133" t="s">
        <v>25</v>
      </c>
      <c r="F133" t="s">
        <v>39</v>
      </c>
      <c r="G133" t="s">
        <v>27</v>
      </c>
      <c r="H133" s="12">
        <v>2</v>
      </c>
      <c r="I133" s="12">
        <v>4</v>
      </c>
      <c r="J133" s="12">
        <v>62</v>
      </c>
    </row>
    <row r="134" spans="1:10" x14ac:dyDescent="0.35">
      <c r="A134" s="7" t="s">
        <v>19</v>
      </c>
      <c r="B134" s="11">
        <v>1</v>
      </c>
      <c r="C134" s="3" t="s">
        <v>9</v>
      </c>
      <c r="D134">
        <v>47</v>
      </c>
      <c r="E134" t="s">
        <v>41</v>
      </c>
      <c r="F134" t="s">
        <v>42</v>
      </c>
      <c r="G134" t="s">
        <v>12</v>
      </c>
      <c r="H134" s="12">
        <v>2</v>
      </c>
      <c r="I134" s="12">
        <v>4</v>
      </c>
      <c r="J134" s="12">
        <v>65</v>
      </c>
    </row>
    <row r="135" spans="1:10" hidden="1" x14ac:dyDescent="0.35">
      <c r="A135" s="7" t="s">
        <v>19</v>
      </c>
      <c r="B135" s="11">
        <v>1</v>
      </c>
      <c r="C135" s="3" t="s">
        <v>15</v>
      </c>
      <c r="D135">
        <v>48</v>
      </c>
      <c r="E135" t="s">
        <v>25</v>
      </c>
      <c r="F135" t="s">
        <v>39</v>
      </c>
      <c r="G135" t="s">
        <v>27</v>
      </c>
      <c r="H135" s="12">
        <v>2</v>
      </c>
      <c r="I135" s="12">
        <v>4</v>
      </c>
      <c r="J135" s="12">
        <v>76</v>
      </c>
    </row>
    <row r="136" spans="1:10" hidden="1" x14ac:dyDescent="0.35">
      <c r="A136" s="7" t="s">
        <v>19</v>
      </c>
      <c r="B136" s="11">
        <v>1</v>
      </c>
      <c r="C136" s="3" t="s">
        <v>15</v>
      </c>
      <c r="D136">
        <v>48</v>
      </c>
      <c r="E136" t="s">
        <v>41</v>
      </c>
      <c r="F136" t="s">
        <v>42</v>
      </c>
      <c r="G136" t="s">
        <v>12</v>
      </c>
      <c r="H136" s="12">
        <v>2</v>
      </c>
      <c r="I136" s="12">
        <v>4</v>
      </c>
      <c r="J136" s="12">
        <v>67</v>
      </c>
    </row>
    <row r="137" spans="1:10" hidden="1" x14ac:dyDescent="0.35">
      <c r="A137" s="7" t="s">
        <v>19</v>
      </c>
      <c r="B137" s="11">
        <v>1</v>
      </c>
      <c r="C137" s="3" t="s">
        <v>15</v>
      </c>
      <c r="D137">
        <v>50</v>
      </c>
      <c r="E137" t="s">
        <v>41</v>
      </c>
      <c r="F137" t="s">
        <v>42</v>
      </c>
      <c r="G137" t="s">
        <v>12</v>
      </c>
      <c r="H137" s="12">
        <v>2</v>
      </c>
      <c r="I137" s="12">
        <v>4</v>
      </c>
      <c r="J137" s="12">
        <v>76</v>
      </c>
    </row>
    <row r="138" spans="1:10" hidden="1" x14ac:dyDescent="0.35">
      <c r="A138" s="7" t="s">
        <v>19</v>
      </c>
      <c r="B138" s="11">
        <v>1</v>
      </c>
      <c r="C138" s="3" t="s">
        <v>15</v>
      </c>
      <c r="D138">
        <v>124</v>
      </c>
      <c r="E138" t="s">
        <v>25</v>
      </c>
      <c r="F138" t="s">
        <v>40</v>
      </c>
      <c r="G138" t="s">
        <v>27</v>
      </c>
      <c r="H138" s="12">
        <v>3</v>
      </c>
      <c r="I138" s="12">
        <v>5</v>
      </c>
      <c r="J138" s="12">
        <v>102</v>
      </c>
    </row>
    <row r="139" spans="1:10" hidden="1" x14ac:dyDescent="0.35">
      <c r="A139" s="7" t="s">
        <v>19</v>
      </c>
      <c r="B139" s="11">
        <v>1</v>
      </c>
      <c r="C139" s="3" t="s">
        <v>15</v>
      </c>
      <c r="D139">
        <v>125</v>
      </c>
      <c r="E139" t="s">
        <v>25</v>
      </c>
      <c r="F139" t="s">
        <v>40</v>
      </c>
      <c r="G139" t="s">
        <v>27</v>
      </c>
      <c r="H139" s="12">
        <v>3</v>
      </c>
      <c r="I139" s="12">
        <v>5</v>
      </c>
      <c r="J139" s="12">
        <v>102</v>
      </c>
    </row>
    <row r="140" spans="1:10" x14ac:dyDescent="0.35">
      <c r="A140" s="7" t="s">
        <v>19</v>
      </c>
      <c r="B140" s="11">
        <v>1</v>
      </c>
      <c r="C140" s="3" t="s">
        <v>9</v>
      </c>
      <c r="D140">
        <v>127</v>
      </c>
      <c r="E140" t="s">
        <v>25</v>
      </c>
      <c r="F140" t="s">
        <v>40</v>
      </c>
      <c r="G140" t="s">
        <v>27</v>
      </c>
      <c r="H140" s="12">
        <v>3</v>
      </c>
      <c r="I140" s="12">
        <v>5</v>
      </c>
      <c r="J140" s="12">
        <v>106</v>
      </c>
    </row>
    <row r="141" spans="1:10" hidden="1" x14ac:dyDescent="0.35">
      <c r="A141" s="7" t="s">
        <v>19</v>
      </c>
      <c r="B141" s="11">
        <v>1</v>
      </c>
      <c r="C141" s="3" t="s">
        <v>15</v>
      </c>
      <c r="D141">
        <v>129</v>
      </c>
      <c r="E141" t="s">
        <v>25</v>
      </c>
      <c r="F141" t="s">
        <v>40</v>
      </c>
      <c r="G141" t="s">
        <v>12</v>
      </c>
      <c r="H141" s="12">
        <v>2</v>
      </c>
      <c r="I141" s="12">
        <v>4</v>
      </c>
      <c r="J141" s="13">
        <v>61</v>
      </c>
    </row>
    <row r="142" spans="1:10" hidden="1" x14ac:dyDescent="0.35">
      <c r="A142" s="7" t="s">
        <v>19</v>
      </c>
      <c r="B142" s="11">
        <v>1</v>
      </c>
      <c r="C142" s="3" t="s">
        <v>15</v>
      </c>
      <c r="D142">
        <v>130</v>
      </c>
      <c r="E142" t="s">
        <v>25</v>
      </c>
      <c r="F142" t="s">
        <v>40</v>
      </c>
      <c r="G142" t="s">
        <v>12</v>
      </c>
      <c r="H142" s="12">
        <v>1</v>
      </c>
      <c r="I142" s="12">
        <v>3</v>
      </c>
      <c r="J142" s="12">
        <v>46</v>
      </c>
    </row>
    <row r="143" spans="1:10" hidden="1" x14ac:dyDescent="0.35">
      <c r="A143" s="7" t="s">
        <v>19</v>
      </c>
      <c r="B143" s="11">
        <v>1</v>
      </c>
      <c r="C143" s="3" t="s">
        <v>15</v>
      </c>
      <c r="D143">
        <v>131</v>
      </c>
      <c r="E143" t="s">
        <v>25</v>
      </c>
      <c r="F143" t="s">
        <v>44</v>
      </c>
      <c r="G143" t="s">
        <v>12</v>
      </c>
      <c r="H143" s="12">
        <v>2</v>
      </c>
      <c r="I143" s="12">
        <v>4</v>
      </c>
      <c r="J143" s="12">
        <v>53</v>
      </c>
    </row>
    <row r="144" spans="1:10" hidden="1" x14ac:dyDescent="0.35">
      <c r="A144" s="7" t="s">
        <v>19</v>
      </c>
      <c r="B144" s="11">
        <v>1</v>
      </c>
      <c r="C144" s="3" t="s">
        <v>15</v>
      </c>
      <c r="D144">
        <v>132</v>
      </c>
      <c r="E144" t="s">
        <v>25</v>
      </c>
      <c r="F144" t="s">
        <v>44</v>
      </c>
      <c r="G144" t="s">
        <v>12</v>
      </c>
      <c r="H144" s="12">
        <v>1</v>
      </c>
      <c r="I144" s="12">
        <v>3</v>
      </c>
      <c r="J144" s="12">
        <v>47</v>
      </c>
    </row>
    <row r="145" spans="1:10" hidden="1" x14ac:dyDescent="0.35">
      <c r="A145" s="7" t="s">
        <v>19</v>
      </c>
      <c r="B145" s="11">
        <v>1</v>
      </c>
      <c r="C145" s="3" t="s">
        <v>15</v>
      </c>
      <c r="D145">
        <v>133</v>
      </c>
      <c r="E145" t="s">
        <v>25</v>
      </c>
      <c r="F145" t="s">
        <v>44</v>
      </c>
      <c r="G145" t="s">
        <v>12</v>
      </c>
      <c r="H145" s="12">
        <v>2</v>
      </c>
      <c r="I145" s="12">
        <v>4</v>
      </c>
      <c r="J145" s="12">
        <v>53</v>
      </c>
    </row>
    <row r="146" spans="1:10" hidden="1" x14ac:dyDescent="0.35">
      <c r="A146" s="7" t="s">
        <v>19</v>
      </c>
      <c r="B146" s="11">
        <v>1</v>
      </c>
      <c r="C146" s="3" t="s">
        <v>15</v>
      </c>
      <c r="D146">
        <v>134</v>
      </c>
      <c r="E146" t="s">
        <v>25</v>
      </c>
      <c r="F146" t="s">
        <v>44</v>
      </c>
      <c r="G146" t="s">
        <v>12</v>
      </c>
      <c r="H146" s="12">
        <v>1</v>
      </c>
      <c r="I146" s="12">
        <v>3</v>
      </c>
      <c r="J146" s="12">
        <v>43</v>
      </c>
    </row>
    <row r="147" spans="1:10" x14ac:dyDescent="0.35">
      <c r="A147" s="7" t="s">
        <v>19</v>
      </c>
      <c r="B147" s="11">
        <v>1</v>
      </c>
      <c r="C147" s="3" t="s">
        <v>13</v>
      </c>
      <c r="D147">
        <v>135</v>
      </c>
      <c r="E147" t="s">
        <v>25</v>
      </c>
      <c r="F147" t="s">
        <v>44</v>
      </c>
      <c r="G147" t="s">
        <v>12</v>
      </c>
      <c r="H147" s="12">
        <v>2</v>
      </c>
      <c r="I147" s="12">
        <v>4</v>
      </c>
      <c r="J147" s="12">
        <v>65</v>
      </c>
    </row>
    <row r="148" spans="1:10" x14ac:dyDescent="0.35">
      <c r="A148" s="7" t="s">
        <v>19</v>
      </c>
      <c r="B148" s="11">
        <v>1</v>
      </c>
      <c r="C148" s="3" t="s">
        <v>14</v>
      </c>
      <c r="D148">
        <v>126</v>
      </c>
      <c r="E148" t="s">
        <v>25</v>
      </c>
      <c r="F148" t="s">
        <v>40</v>
      </c>
      <c r="G148" t="s">
        <v>27</v>
      </c>
      <c r="H148" s="12">
        <v>3</v>
      </c>
      <c r="I148" s="12">
        <v>5</v>
      </c>
      <c r="J148" s="12">
        <v>84</v>
      </c>
    </row>
    <row r="149" spans="1:10" x14ac:dyDescent="0.35">
      <c r="A149" s="7" t="s">
        <v>19</v>
      </c>
      <c r="B149" s="11">
        <v>1</v>
      </c>
      <c r="C149" s="3" t="s">
        <v>14</v>
      </c>
      <c r="D149">
        <v>128</v>
      </c>
      <c r="E149" t="s">
        <v>25</v>
      </c>
      <c r="F149" t="s">
        <v>40</v>
      </c>
      <c r="G149" t="s">
        <v>12</v>
      </c>
      <c r="H149" s="12">
        <v>1</v>
      </c>
      <c r="I149" s="12">
        <v>3</v>
      </c>
      <c r="J149" s="12">
        <v>44</v>
      </c>
    </row>
    <row r="150" spans="1:10" x14ac:dyDescent="0.35">
      <c r="A150" s="8" t="s">
        <v>45</v>
      </c>
      <c r="B150" s="11">
        <v>1</v>
      </c>
      <c r="C150" s="3" t="s">
        <v>14</v>
      </c>
      <c r="D150">
        <v>5</v>
      </c>
      <c r="E150" t="s">
        <v>46</v>
      </c>
      <c r="F150" t="s">
        <v>47</v>
      </c>
      <c r="G150" t="s">
        <v>12</v>
      </c>
      <c r="H150" s="12">
        <v>1</v>
      </c>
      <c r="I150" s="12">
        <v>3</v>
      </c>
      <c r="J150" s="12">
        <v>46</v>
      </c>
    </row>
    <row r="151" spans="1:10" x14ac:dyDescent="0.35">
      <c r="A151" s="8" t="s">
        <v>45</v>
      </c>
      <c r="B151" s="11">
        <v>1</v>
      </c>
      <c r="C151" s="3" t="s">
        <v>14</v>
      </c>
      <c r="D151">
        <v>11</v>
      </c>
      <c r="E151" t="s">
        <v>41</v>
      </c>
      <c r="F151" t="s">
        <v>42</v>
      </c>
      <c r="G151" t="s">
        <v>27</v>
      </c>
      <c r="H151" s="12">
        <v>2</v>
      </c>
      <c r="I151" s="12">
        <v>4</v>
      </c>
      <c r="J151" s="12">
        <v>79</v>
      </c>
    </row>
    <row r="152" spans="1:10" x14ac:dyDescent="0.35">
      <c r="A152" s="8" t="s">
        <v>45</v>
      </c>
      <c r="B152" s="11">
        <v>1</v>
      </c>
      <c r="C152" s="3" t="s">
        <v>13</v>
      </c>
      <c r="D152">
        <v>3</v>
      </c>
      <c r="E152" t="s">
        <v>46</v>
      </c>
      <c r="F152" t="s">
        <v>47</v>
      </c>
      <c r="G152" t="s">
        <v>12</v>
      </c>
      <c r="H152" s="12">
        <v>1</v>
      </c>
      <c r="I152" s="12">
        <v>3</v>
      </c>
      <c r="J152" s="12">
        <v>52</v>
      </c>
    </row>
    <row r="153" spans="1:10" x14ac:dyDescent="0.35">
      <c r="A153" s="8" t="s">
        <v>45</v>
      </c>
      <c r="B153" s="11">
        <v>1</v>
      </c>
      <c r="C153" s="3" t="s">
        <v>14</v>
      </c>
      <c r="D153">
        <v>12</v>
      </c>
      <c r="E153" t="s">
        <v>41</v>
      </c>
      <c r="F153" t="s">
        <v>42</v>
      </c>
      <c r="G153" t="s">
        <v>27</v>
      </c>
      <c r="H153" s="12">
        <v>2</v>
      </c>
      <c r="I153" s="12">
        <v>4</v>
      </c>
      <c r="J153" s="12">
        <v>74</v>
      </c>
    </row>
    <row r="154" spans="1:10" x14ac:dyDescent="0.35">
      <c r="A154" s="8" t="s">
        <v>45</v>
      </c>
      <c r="B154" s="11">
        <v>1</v>
      </c>
      <c r="C154" s="3" t="s">
        <v>14</v>
      </c>
      <c r="D154">
        <v>19</v>
      </c>
      <c r="E154" t="s">
        <v>41</v>
      </c>
      <c r="F154" t="s">
        <v>42</v>
      </c>
      <c r="G154" t="s">
        <v>27</v>
      </c>
      <c r="H154" s="12">
        <v>3</v>
      </c>
      <c r="I154" s="12">
        <v>5</v>
      </c>
      <c r="J154" s="12">
        <v>106</v>
      </c>
    </row>
    <row r="155" spans="1:10" x14ac:dyDescent="0.35">
      <c r="A155" s="8" t="s">
        <v>45</v>
      </c>
      <c r="B155" s="11">
        <v>1</v>
      </c>
      <c r="C155" s="3" t="s">
        <v>13</v>
      </c>
      <c r="D155">
        <v>16</v>
      </c>
      <c r="E155" t="s">
        <v>41</v>
      </c>
      <c r="F155" t="s">
        <v>42</v>
      </c>
      <c r="G155" t="s">
        <v>27</v>
      </c>
      <c r="H155" s="12">
        <v>2</v>
      </c>
      <c r="I155" s="12">
        <v>4</v>
      </c>
      <c r="J155" s="12">
        <v>106</v>
      </c>
    </row>
    <row r="156" spans="1:10" x14ac:dyDescent="0.35">
      <c r="A156" s="8" t="s">
        <v>45</v>
      </c>
      <c r="B156" s="11">
        <v>1</v>
      </c>
      <c r="C156" s="3" t="s">
        <v>14</v>
      </c>
      <c r="D156">
        <v>24</v>
      </c>
      <c r="E156" t="s">
        <v>46</v>
      </c>
      <c r="F156" t="s">
        <v>47</v>
      </c>
      <c r="G156" t="s">
        <v>12</v>
      </c>
      <c r="H156" s="12">
        <v>1</v>
      </c>
      <c r="I156" s="12">
        <v>3</v>
      </c>
      <c r="J156" s="12">
        <v>46</v>
      </c>
    </row>
    <row r="157" spans="1:10" x14ac:dyDescent="0.35">
      <c r="A157" s="8" t="s">
        <v>45</v>
      </c>
      <c r="B157" s="11">
        <v>1</v>
      </c>
      <c r="C157" s="3" t="s">
        <v>13</v>
      </c>
      <c r="D157">
        <v>33</v>
      </c>
      <c r="E157" t="s">
        <v>41</v>
      </c>
      <c r="F157" t="s">
        <v>42</v>
      </c>
      <c r="G157" t="s">
        <v>12</v>
      </c>
      <c r="H157" s="12">
        <v>2</v>
      </c>
      <c r="I157" s="12">
        <v>4</v>
      </c>
      <c r="J157" s="12">
        <v>51</v>
      </c>
    </row>
    <row r="158" spans="1:10" x14ac:dyDescent="0.35">
      <c r="A158" s="8" t="s">
        <v>45</v>
      </c>
      <c r="B158" s="11">
        <v>1</v>
      </c>
      <c r="C158" s="3" t="s">
        <v>13</v>
      </c>
      <c r="D158">
        <v>38</v>
      </c>
      <c r="E158" t="s">
        <v>46</v>
      </c>
      <c r="F158" t="s">
        <v>47</v>
      </c>
      <c r="G158" t="s">
        <v>12</v>
      </c>
      <c r="H158" s="12">
        <v>1</v>
      </c>
      <c r="I158" s="12">
        <v>3</v>
      </c>
      <c r="J158" s="12">
        <v>51</v>
      </c>
    </row>
    <row r="159" spans="1:10" x14ac:dyDescent="0.35">
      <c r="A159" s="8" t="s">
        <v>45</v>
      </c>
      <c r="B159" s="11">
        <v>1</v>
      </c>
      <c r="C159" s="3" t="s">
        <v>14</v>
      </c>
      <c r="D159">
        <v>28</v>
      </c>
      <c r="E159" t="s">
        <v>46</v>
      </c>
      <c r="F159" t="s">
        <v>47</v>
      </c>
      <c r="G159" t="s">
        <v>12</v>
      </c>
      <c r="H159" s="12">
        <v>2</v>
      </c>
      <c r="I159" s="12">
        <v>4</v>
      </c>
      <c r="J159" s="12">
        <v>59</v>
      </c>
    </row>
    <row r="160" spans="1:10" x14ac:dyDescent="0.35">
      <c r="A160" s="8" t="s">
        <v>45</v>
      </c>
      <c r="B160" s="11">
        <v>1</v>
      </c>
      <c r="C160" s="3" t="s">
        <v>13</v>
      </c>
      <c r="D160">
        <v>45</v>
      </c>
      <c r="E160" t="s">
        <v>41</v>
      </c>
      <c r="F160" t="s">
        <v>42</v>
      </c>
      <c r="G160" t="s">
        <v>12</v>
      </c>
      <c r="H160" s="12">
        <v>2</v>
      </c>
      <c r="I160" s="12">
        <v>4</v>
      </c>
      <c r="J160" s="12">
        <v>65</v>
      </c>
    </row>
    <row r="161" spans="1:10" x14ac:dyDescent="0.35">
      <c r="A161" s="8" t="s">
        <v>45</v>
      </c>
      <c r="B161" s="11">
        <v>1</v>
      </c>
      <c r="C161" s="3" t="s">
        <v>14</v>
      </c>
      <c r="D161">
        <v>36</v>
      </c>
      <c r="E161" t="s">
        <v>41</v>
      </c>
      <c r="F161" t="s">
        <v>42</v>
      </c>
      <c r="G161" t="s">
        <v>12</v>
      </c>
      <c r="H161" s="12">
        <v>1</v>
      </c>
      <c r="I161" s="12">
        <v>3</v>
      </c>
      <c r="J161" s="12">
        <v>46</v>
      </c>
    </row>
    <row r="162" spans="1:10" x14ac:dyDescent="0.35">
      <c r="A162" s="8" t="s">
        <v>45</v>
      </c>
      <c r="B162" s="11">
        <v>1</v>
      </c>
      <c r="C162" s="3" t="s">
        <v>14</v>
      </c>
      <c r="D162">
        <v>39</v>
      </c>
      <c r="E162" t="s">
        <v>46</v>
      </c>
      <c r="F162" t="s">
        <v>47</v>
      </c>
      <c r="G162" t="s">
        <v>12</v>
      </c>
      <c r="H162" s="12">
        <v>2</v>
      </c>
      <c r="I162" s="12">
        <v>4</v>
      </c>
      <c r="J162" s="12">
        <v>50</v>
      </c>
    </row>
    <row r="163" spans="1:10" x14ac:dyDescent="0.35">
      <c r="A163" s="8" t="s">
        <v>45</v>
      </c>
      <c r="B163" s="11">
        <v>1</v>
      </c>
      <c r="C163" s="3" t="s">
        <v>14</v>
      </c>
      <c r="D163">
        <v>43</v>
      </c>
      <c r="E163" t="s">
        <v>46</v>
      </c>
      <c r="F163" t="s">
        <v>47</v>
      </c>
      <c r="G163" t="s">
        <v>12</v>
      </c>
      <c r="H163" s="12">
        <v>1</v>
      </c>
      <c r="I163" s="12">
        <v>3</v>
      </c>
      <c r="J163" s="12">
        <v>46</v>
      </c>
    </row>
    <row r="164" spans="1:10" x14ac:dyDescent="0.35">
      <c r="A164" s="8" t="s">
        <v>45</v>
      </c>
      <c r="B164" s="11">
        <v>1</v>
      </c>
      <c r="C164" s="3" t="s">
        <v>14</v>
      </c>
      <c r="D164">
        <v>44</v>
      </c>
      <c r="E164" t="s">
        <v>41</v>
      </c>
      <c r="F164" t="s">
        <v>42</v>
      </c>
      <c r="G164" t="s">
        <v>12</v>
      </c>
      <c r="H164" s="12">
        <v>2</v>
      </c>
      <c r="I164" s="12">
        <v>4</v>
      </c>
      <c r="J164" s="12">
        <v>67</v>
      </c>
    </row>
    <row r="165" spans="1:10" x14ac:dyDescent="0.35">
      <c r="A165" s="8" t="s">
        <v>45</v>
      </c>
      <c r="B165" s="11">
        <v>1</v>
      </c>
      <c r="C165" s="3" t="s">
        <v>14</v>
      </c>
      <c r="D165">
        <v>59</v>
      </c>
      <c r="E165" t="s">
        <v>46</v>
      </c>
      <c r="F165" t="s">
        <v>48</v>
      </c>
      <c r="G165" t="s">
        <v>12</v>
      </c>
      <c r="H165" s="12">
        <v>1</v>
      </c>
      <c r="I165" s="12">
        <v>3</v>
      </c>
      <c r="J165" s="12">
        <v>46</v>
      </c>
    </row>
    <row r="166" spans="1:10" x14ac:dyDescent="0.35">
      <c r="A166" s="8" t="s">
        <v>45</v>
      </c>
      <c r="B166" s="11">
        <v>1</v>
      </c>
      <c r="C166" s="3" t="s">
        <v>9</v>
      </c>
      <c r="D166">
        <v>7</v>
      </c>
      <c r="E166" t="s">
        <v>41</v>
      </c>
      <c r="F166" t="s">
        <v>42</v>
      </c>
      <c r="G166" t="s">
        <v>27</v>
      </c>
      <c r="H166" s="12">
        <v>2</v>
      </c>
      <c r="I166" s="12">
        <v>4</v>
      </c>
      <c r="J166" s="12">
        <v>73</v>
      </c>
    </row>
    <row r="167" spans="1:10" x14ac:dyDescent="0.35">
      <c r="A167" s="8" t="s">
        <v>45</v>
      </c>
      <c r="B167" s="11">
        <v>1</v>
      </c>
      <c r="C167" s="3" t="s">
        <v>9</v>
      </c>
      <c r="D167">
        <v>74</v>
      </c>
      <c r="E167" t="s">
        <v>46</v>
      </c>
      <c r="F167" t="s">
        <v>48</v>
      </c>
      <c r="G167" t="s">
        <v>12</v>
      </c>
      <c r="H167" s="12">
        <v>1</v>
      </c>
      <c r="I167" s="12">
        <v>3</v>
      </c>
      <c r="J167" s="12">
        <v>46</v>
      </c>
    </row>
    <row r="168" spans="1:10" x14ac:dyDescent="0.35">
      <c r="A168" s="8" t="s">
        <v>45</v>
      </c>
      <c r="B168" s="11">
        <v>1</v>
      </c>
      <c r="C168" s="3" t="s">
        <v>9</v>
      </c>
      <c r="D168">
        <v>13</v>
      </c>
      <c r="E168" t="s">
        <v>41</v>
      </c>
      <c r="F168" t="s">
        <v>42</v>
      </c>
      <c r="G168" t="s">
        <v>12</v>
      </c>
      <c r="H168" s="12">
        <v>2</v>
      </c>
      <c r="I168" s="12">
        <v>4</v>
      </c>
      <c r="J168" s="12">
        <v>73</v>
      </c>
    </row>
    <row r="169" spans="1:10" hidden="1" x14ac:dyDescent="0.35">
      <c r="A169" s="8" t="s">
        <v>45</v>
      </c>
      <c r="B169" s="11">
        <v>1</v>
      </c>
      <c r="C169" s="3" t="s">
        <v>15</v>
      </c>
      <c r="D169">
        <v>14</v>
      </c>
      <c r="E169" t="s">
        <v>41</v>
      </c>
      <c r="F169" t="s">
        <v>42</v>
      </c>
      <c r="G169" t="s">
        <v>27</v>
      </c>
      <c r="H169" s="12">
        <v>3</v>
      </c>
      <c r="I169" s="12">
        <v>5</v>
      </c>
      <c r="J169" s="12">
        <v>102</v>
      </c>
    </row>
    <row r="170" spans="1:10" hidden="1" x14ac:dyDescent="0.35">
      <c r="A170" s="8" t="s">
        <v>45</v>
      </c>
      <c r="B170" s="11">
        <v>1</v>
      </c>
      <c r="C170" s="3" t="s">
        <v>15</v>
      </c>
      <c r="D170">
        <v>17</v>
      </c>
      <c r="E170" t="s">
        <v>41</v>
      </c>
      <c r="F170" t="s">
        <v>42</v>
      </c>
      <c r="G170" t="s">
        <v>27</v>
      </c>
      <c r="H170" s="12">
        <v>3</v>
      </c>
      <c r="I170" s="12">
        <v>5</v>
      </c>
      <c r="J170" s="12">
        <v>94</v>
      </c>
    </row>
    <row r="171" spans="1:10" hidden="1" x14ac:dyDescent="0.35">
      <c r="A171" s="8" t="s">
        <v>45</v>
      </c>
      <c r="B171" s="11">
        <v>1</v>
      </c>
      <c r="C171" s="3" t="s">
        <v>15</v>
      </c>
      <c r="D171">
        <v>18</v>
      </c>
      <c r="E171" t="s">
        <v>41</v>
      </c>
      <c r="F171" t="s">
        <v>42</v>
      </c>
      <c r="G171" t="s">
        <v>27</v>
      </c>
      <c r="H171" s="12">
        <v>3</v>
      </c>
      <c r="I171" s="12">
        <v>5</v>
      </c>
      <c r="J171" s="12">
        <v>102</v>
      </c>
    </row>
    <row r="172" spans="1:10" hidden="1" x14ac:dyDescent="0.35">
      <c r="A172" s="8" t="s">
        <v>45</v>
      </c>
      <c r="B172" s="11">
        <v>1</v>
      </c>
      <c r="C172" s="3" t="s">
        <v>15</v>
      </c>
      <c r="D172">
        <v>20</v>
      </c>
      <c r="E172" t="s">
        <v>41</v>
      </c>
      <c r="F172" t="s">
        <v>42</v>
      </c>
      <c r="G172" t="s">
        <v>27</v>
      </c>
      <c r="H172" s="12">
        <v>3</v>
      </c>
      <c r="I172" s="12">
        <v>5</v>
      </c>
      <c r="J172" s="12">
        <v>102</v>
      </c>
    </row>
    <row r="173" spans="1:10" hidden="1" x14ac:dyDescent="0.35">
      <c r="A173" s="8" t="s">
        <v>45</v>
      </c>
      <c r="B173" s="11">
        <v>1</v>
      </c>
      <c r="C173" s="3" t="s">
        <v>15</v>
      </c>
      <c r="D173">
        <v>21</v>
      </c>
      <c r="E173" t="s">
        <v>41</v>
      </c>
      <c r="F173" t="s">
        <v>42</v>
      </c>
      <c r="G173" t="s">
        <v>27</v>
      </c>
      <c r="H173" s="12">
        <v>3</v>
      </c>
      <c r="I173" s="12">
        <v>5</v>
      </c>
      <c r="J173" s="12">
        <v>91</v>
      </c>
    </row>
    <row r="174" spans="1:10" hidden="1" x14ac:dyDescent="0.35">
      <c r="A174" s="8" t="s">
        <v>45</v>
      </c>
      <c r="B174" s="11">
        <v>1</v>
      </c>
      <c r="C174" s="3" t="s">
        <v>15</v>
      </c>
      <c r="D174">
        <v>15</v>
      </c>
      <c r="E174" t="s">
        <v>41</v>
      </c>
      <c r="F174" t="s">
        <v>42</v>
      </c>
      <c r="G174" t="s">
        <v>27</v>
      </c>
      <c r="H174" s="12">
        <v>3</v>
      </c>
      <c r="I174" s="12">
        <v>5</v>
      </c>
      <c r="J174" s="12">
        <v>104</v>
      </c>
    </row>
    <row r="175" spans="1:10" hidden="1" x14ac:dyDescent="0.35">
      <c r="A175" s="8" t="s">
        <v>45</v>
      </c>
      <c r="B175" s="11">
        <v>1</v>
      </c>
      <c r="C175" s="3" t="s">
        <v>15</v>
      </c>
      <c r="D175">
        <v>6</v>
      </c>
      <c r="E175" t="s">
        <v>41</v>
      </c>
      <c r="F175" t="s">
        <v>42</v>
      </c>
      <c r="G175" t="s">
        <v>27</v>
      </c>
      <c r="H175" s="12">
        <v>2</v>
      </c>
      <c r="I175" s="12">
        <v>4</v>
      </c>
      <c r="J175" s="12">
        <v>79</v>
      </c>
    </row>
    <row r="176" spans="1:10" hidden="1" x14ac:dyDescent="0.35">
      <c r="A176" s="8" t="s">
        <v>45</v>
      </c>
      <c r="B176" s="11">
        <v>1</v>
      </c>
      <c r="C176" s="3" t="s">
        <v>15</v>
      </c>
      <c r="D176">
        <v>8</v>
      </c>
      <c r="E176" t="s">
        <v>41</v>
      </c>
      <c r="F176" t="s">
        <v>42</v>
      </c>
      <c r="G176" t="s">
        <v>27</v>
      </c>
      <c r="H176" s="12">
        <v>2</v>
      </c>
      <c r="I176" s="12">
        <v>4</v>
      </c>
      <c r="J176" s="12">
        <v>87</v>
      </c>
    </row>
    <row r="177" spans="1:10" hidden="1" x14ac:dyDescent="0.35">
      <c r="A177" s="8" t="s">
        <v>45</v>
      </c>
      <c r="B177" s="11">
        <v>1</v>
      </c>
      <c r="C177" s="3" t="s">
        <v>15</v>
      </c>
      <c r="D177">
        <v>9</v>
      </c>
      <c r="E177" t="s">
        <v>41</v>
      </c>
      <c r="F177" t="s">
        <v>42</v>
      </c>
      <c r="G177" t="s">
        <v>27</v>
      </c>
      <c r="H177" s="12">
        <v>2</v>
      </c>
      <c r="I177" s="12">
        <v>4</v>
      </c>
      <c r="J177" s="12">
        <v>80</v>
      </c>
    </row>
    <row r="178" spans="1:10" hidden="1" x14ac:dyDescent="0.35">
      <c r="A178" s="8" t="s">
        <v>45</v>
      </c>
      <c r="B178" s="11">
        <v>1</v>
      </c>
      <c r="C178" s="3" t="s">
        <v>15</v>
      </c>
      <c r="D178">
        <v>10</v>
      </c>
      <c r="E178" t="s">
        <v>41</v>
      </c>
      <c r="F178" t="s">
        <v>42</v>
      </c>
      <c r="G178" t="s">
        <v>27</v>
      </c>
      <c r="H178" s="12">
        <v>2</v>
      </c>
      <c r="I178" s="12">
        <v>4</v>
      </c>
      <c r="J178" s="12">
        <v>79</v>
      </c>
    </row>
    <row r="179" spans="1:10" hidden="1" x14ac:dyDescent="0.35">
      <c r="A179" s="8" t="s">
        <v>45</v>
      </c>
      <c r="B179" s="11">
        <v>1</v>
      </c>
      <c r="C179" s="3" t="s">
        <v>15</v>
      </c>
      <c r="D179">
        <v>38</v>
      </c>
      <c r="E179" t="s">
        <v>41</v>
      </c>
      <c r="F179" t="s">
        <v>42</v>
      </c>
      <c r="G179" t="s">
        <v>12</v>
      </c>
      <c r="H179" s="12">
        <v>2</v>
      </c>
      <c r="I179" s="12">
        <v>4</v>
      </c>
      <c r="J179" s="12">
        <v>67</v>
      </c>
    </row>
    <row r="180" spans="1:10" hidden="1" x14ac:dyDescent="0.35">
      <c r="A180" s="8" t="s">
        <v>45</v>
      </c>
      <c r="B180" s="11">
        <v>1</v>
      </c>
      <c r="C180" s="3" t="s">
        <v>15</v>
      </c>
      <c r="D180">
        <v>39</v>
      </c>
      <c r="E180" t="s">
        <v>41</v>
      </c>
      <c r="F180" t="s">
        <v>42</v>
      </c>
      <c r="G180" t="s">
        <v>12</v>
      </c>
      <c r="H180" s="12">
        <v>2</v>
      </c>
      <c r="I180" s="12">
        <v>4</v>
      </c>
      <c r="J180" s="12">
        <v>67</v>
      </c>
    </row>
    <row r="181" spans="1:10" hidden="1" x14ac:dyDescent="0.35">
      <c r="A181" s="8" t="s">
        <v>45</v>
      </c>
      <c r="B181" s="11">
        <v>1</v>
      </c>
      <c r="C181" s="3" t="s">
        <v>15</v>
      </c>
      <c r="D181">
        <v>40</v>
      </c>
      <c r="E181" t="s">
        <v>41</v>
      </c>
      <c r="F181" t="s">
        <v>42</v>
      </c>
      <c r="G181" t="s">
        <v>12</v>
      </c>
      <c r="H181" s="12">
        <v>2</v>
      </c>
      <c r="I181" s="12">
        <v>4</v>
      </c>
      <c r="J181" s="12">
        <v>67</v>
      </c>
    </row>
    <row r="182" spans="1:10" hidden="1" x14ac:dyDescent="0.35">
      <c r="A182" s="8" t="s">
        <v>45</v>
      </c>
      <c r="B182" s="11">
        <v>1</v>
      </c>
      <c r="C182" s="3" t="s">
        <v>15</v>
      </c>
      <c r="D182">
        <v>42</v>
      </c>
      <c r="E182" t="s">
        <v>41</v>
      </c>
      <c r="F182" t="s">
        <v>42</v>
      </c>
      <c r="G182" t="s">
        <v>12</v>
      </c>
      <c r="H182" s="12">
        <v>2</v>
      </c>
      <c r="I182" s="12">
        <v>4</v>
      </c>
      <c r="J182" s="12">
        <v>67</v>
      </c>
    </row>
    <row r="183" spans="1:10" hidden="1" x14ac:dyDescent="0.35">
      <c r="A183" s="8" t="s">
        <v>45</v>
      </c>
      <c r="B183" s="11">
        <v>1</v>
      </c>
      <c r="C183" s="3" t="s">
        <v>15</v>
      </c>
      <c r="D183">
        <v>43</v>
      </c>
      <c r="E183" t="s">
        <v>41</v>
      </c>
      <c r="F183" t="s">
        <v>42</v>
      </c>
      <c r="G183" t="s">
        <v>27</v>
      </c>
      <c r="H183" s="12">
        <v>2</v>
      </c>
      <c r="I183" s="12">
        <v>4</v>
      </c>
      <c r="J183" s="12">
        <v>67</v>
      </c>
    </row>
    <row r="184" spans="1:10" hidden="1" x14ac:dyDescent="0.35">
      <c r="A184" s="8" t="s">
        <v>45</v>
      </c>
      <c r="B184" s="11">
        <v>1</v>
      </c>
      <c r="C184" s="3" t="s">
        <v>15</v>
      </c>
      <c r="D184">
        <v>41</v>
      </c>
      <c r="E184" t="s">
        <v>41</v>
      </c>
      <c r="F184" t="s">
        <v>42</v>
      </c>
      <c r="G184" t="s">
        <v>27</v>
      </c>
      <c r="H184" s="12">
        <v>2</v>
      </c>
      <c r="I184" s="12">
        <v>4</v>
      </c>
      <c r="J184" s="13">
        <v>79</v>
      </c>
    </row>
    <row r="185" spans="1:10" hidden="1" x14ac:dyDescent="0.35">
      <c r="A185" s="8" t="s">
        <v>45</v>
      </c>
      <c r="B185" s="11">
        <v>1</v>
      </c>
      <c r="C185" s="3" t="s">
        <v>15</v>
      </c>
      <c r="D185">
        <v>22</v>
      </c>
      <c r="E185" t="s">
        <v>41</v>
      </c>
      <c r="F185" t="s">
        <v>42</v>
      </c>
      <c r="G185" t="s">
        <v>12</v>
      </c>
      <c r="H185" s="12">
        <v>1</v>
      </c>
      <c r="I185" s="12">
        <v>3</v>
      </c>
      <c r="J185" s="12">
        <v>52</v>
      </c>
    </row>
    <row r="186" spans="1:10" hidden="1" x14ac:dyDescent="0.35">
      <c r="A186" s="8" t="s">
        <v>45</v>
      </c>
      <c r="B186" s="11">
        <v>1</v>
      </c>
      <c r="C186" s="3" t="s">
        <v>15</v>
      </c>
      <c r="D186">
        <v>23</v>
      </c>
      <c r="E186" t="s">
        <v>41</v>
      </c>
      <c r="F186" t="s">
        <v>42</v>
      </c>
      <c r="G186" t="s">
        <v>12</v>
      </c>
      <c r="H186" s="12">
        <v>2</v>
      </c>
      <c r="I186" s="12">
        <v>4</v>
      </c>
      <c r="J186" s="12">
        <v>51</v>
      </c>
    </row>
    <row r="187" spans="1:10" hidden="1" x14ac:dyDescent="0.35">
      <c r="A187" s="8" t="s">
        <v>45</v>
      </c>
      <c r="B187" s="11">
        <v>1</v>
      </c>
      <c r="C187" s="3" t="s">
        <v>15</v>
      </c>
      <c r="D187">
        <v>24</v>
      </c>
      <c r="E187" t="s">
        <v>41</v>
      </c>
      <c r="F187" t="s">
        <v>42</v>
      </c>
      <c r="G187" t="s">
        <v>12</v>
      </c>
      <c r="H187" s="12">
        <v>1</v>
      </c>
      <c r="I187" s="12">
        <v>3</v>
      </c>
      <c r="J187" s="12">
        <v>48</v>
      </c>
    </row>
    <row r="188" spans="1:10" hidden="1" x14ac:dyDescent="0.35">
      <c r="A188" s="8" t="s">
        <v>45</v>
      </c>
      <c r="B188" s="11">
        <v>1</v>
      </c>
      <c r="C188" s="3" t="s">
        <v>15</v>
      </c>
      <c r="D188">
        <v>25</v>
      </c>
      <c r="E188" t="s">
        <v>41</v>
      </c>
      <c r="F188" t="s">
        <v>42</v>
      </c>
      <c r="G188" t="s">
        <v>12</v>
      </c>
      <c r="H188" s="12">
        <v>2</v>
      </c>
      <c r="I188" s="12">
        <v>4</v>
      </c>
      <c r="J188" s="12">
        <v>51</v>
      </c>
    </row>
    <row r="189" spans="1:10" hidden="1" x14ac:dyDescent="0.35">
      <c r="A189" s="8" t="s">
        <v>45</v>
      </c>
      <c r="B189" s="11">
        <v>1</v>
      </c>
      <c r="C189" s="3" t="s">
        <v>15</v>
      </c>
      <c r="D189">
        <v>26</v>
      </c>
      <c r="E189" t="s">
        <v>41</v>
      </c>
      <c r="F189" t="s">
        <v>42</v>
      </c>
      <c r="G189" t="s">
        <v>12</v>
      </c>
      <c r="H189" s="12">
        <v>1</v>
      </c>
      <c r="I189" s="12">
        <v>3</v>
      </c>
      <c r="J189" s="12">
        <v>48</v>
      </c>
    </row>
    <row r="190" spans="1:10" hidden="1" x14ac:dyDescent="0.35">
      <c r="A190" s="8" t="s">
        <v>45</v>
      </c>
      <c r="B190" s="11">
        <v>1</v>
      </c>
      <c r="C190" s="3" t="s">
        <v>15</v>
      </c>
      <c r="D190">
        <v>28</v>
      </c>
      <c r="E190" t="s">
        <v>41</v>
      </c>
      <c r="F190" t="s">
        <v>42</v>
      </c>
      <c r="G190" t="s">
        <v>12</v>
      </c>
      <c r="H190" s="12">
        <v>1</v>
      </c>
      <c r="I190" s="12">
        <v>3</v>
      </c>
      <c r="J190" s="12">
        <v>48</v>
      </c>
    </row>
    <row r="191" spans="1:10" hidden="1" x14ac:dyDescent="0.35">
      <c r="A191" s="8" t="s">
        <v>45</v>
      </c>
      <c r="B191" s="11">
        <v>1</v>
      </c>
      <c r="C191" s="3" t="s">
        <v>15</v>
      </c>
      <c r="D191">
        <v>29</v>
      </c>
      <c r="E191" t="s">
        <v>41</v>
      </c>
      <c r="F191" t="s">
        <v>42</v>
      </c>
      <c r="G191" t="s">
        <v>12</v>
      </c>
      <c r="H191" s="12">
        <v>2</v>
      </c>
      <c r="I191" s="12">
        <v>4</v>
      </c>
      <c r="J191" s="12">
        <v>63</v>
      </c>
    </row>
    <row r="192" spans="1:10" hidden="1" x14ac:dyDescent="0.35">
      <c r="A192" s="8" t="s">
        <v>45</v>
      </c>
      <c r="B192" s="11">
        <v>1</v>
      </c>
      <c r="C192" s="3" t="s">
        <v>15</v>
      </c>
      <c r="D192">
        <v>30</v>
      </c>
      <c r="E192" t="s">
        <v>41</v>
      </c>
      <c r="F192" t="s">
        <v>42</v>
      </c>
      <c r="G192" t="s">
        <v>12</v>
      </c>
      <c r="H192" s="12">
        <v>1</v>
      </c>
      <c r="I192" s="12">
        <v>3</v>
      </c>
      <c r="J192" s="12">
        <v>52</v>
      </c>
    </row>
    <row r="193" spans="1:10" hidden="1" x14ac:dyDescent="0.35">
      <c r="A193" s="8" t="s">
        <v>45</v>
      </c>
      <c r="B193" s="11">
        <v>1</v>
      </c>
      <c r="C193" s="3" t="s">
        <v>15</v>
      </c>
      <c r="D193">
        <v>31</v>
      </c>
      <c r="E193" t="s">
        <v>41</v>
      </c>
      <c r="F193" t="s">
        <v>42</v>
      </c>
      <c r="G193" t="s">
        <v>12</v>
      </c>
      <c r="H193" s="12">
        <v>2</v>
      </c>
      <c r="I193" s="12">
        <v>4</v>
      </c>
      <c r="J193" s="12">
        <v>51</v>
      </c>
    </row>
    <row r="194" spans="1:10" hidden="1" x14ac:dyDescent="0.35">
      <c r="A194" s="8" t="s">
        <v>45</v>
      </c>
      <c r="B194" s="11">
        <v>1</v>
      </c>
      <c r="C194" s="3" t="s">
        <v>15</v>
      </c>
      <c r="D194">
        <v>32</v>
      </c>
      <c r="E194" t="s">
        <v>41</v>
      </c>
      <c r="F194" t="s">
        <v>42</v>
      </c>
      <c r="G194" t="s">
        <v>12</v>
      </c>
      <c r="H194" s="12">
        <v>1</v>
      </c>
      <c r="I194" s="12">
        <v>3</v>
      </c>
      <c r="J194" s="12">
        <v>45</v>
      </c>
    </row>
    <row r="195" spans="1:10" hidden="1" x14ac:dyDescent="0.35">
      <c r="A195" s="8" t="s">
        <v>45</v>
      </c>
      <c r="B195" s="11">
        <v>1</v>
      </c>
      <c r="C195" s="3" t="s">
        <v>15</v>
      </c>
      <c r="D195">
        <v>34</v>
      </c>
      <c r="E195" t="s">
        <v>41</v>
      </c>
      <c r="F195" t="s">
        <v>42</v>
      </c>
      <c r="G195" t="s">
        <v>12</v>
      </c>
      <c r="H195" s="12">
        <v>1</v>
      </c>
      <c r="I195" s="12">
        <v>3</v>
      </c>
      <c r="J195" s="12">
        <v>48</v>
      </c>
    </row>
    <row r="196" spans="1:10" hidden="1" x14ac:dyDescent="0.35">
      <c r="A196" s="8" t="s">
        <v>45</v>
      </c>
      <c r="B196" s="11">
        <v>1</v>
      </c>
      <c r="C196" s="3" t="s">
        <v>15</v>
      </c>
      <c r="D196">
        <v>35</v>
      </c>
      <c r="E196" t="s">
        <v>41</v>
      </c>
      <c r="F196" t="s">
        <v>42</v>
      </c>
      <c r="G196" t="s">
        <v>12</v>
      </c>
      <c r="H196" s="12">
        <v>2</v>
      </c>
      <c r="I196" s="12">
        <v>4</v>
      </c>
      <c r="J196" s="12">
        <v>51</v>
      </c>
    </row>
    <row r="197" spans="1:10" hidden="1" x14ac:dyDescent="0.35">
      <c r="A197" s="8" t="s">
        <v>45</v>
      </c>
      <c r="B197" s="11">
        <v>1</v>
      </c>
      <c r="C197" s="3" t="s">
        <v>15</v>
      </c>
      <c r="D197">
        <v>37</v>
      </c>
      <c r="E197" t="s">
        <v>41</v>
      </c>
      <c r="F197" t="s">
        <v>42</v>
      </c>
      <c r="G197" t="s">
        <v>12</v>
      </c>
      <c r="H197" s="12">
        <v>2</v>
      </c>
      <c r="I197" s="12">
        <v>4</v>
      </c>
      <c r="J197" s="12">
        <v>63</v>
      </c>
    </row>
    <row r="198" spans="1:10" hidden="1" x14ac:dyDescent="0.35">
      <c r="A198" s="8" t="s">
        <v>45</v>
      </c>
      <c r="B198" s="11">
        <v>1</v>
      </c>
      <c r="C198" s="3" t="s">
        <v>15</v>
      </c>
      <c r="D198">
        <v>27</v>
      </c>
      <c r="E198" t="s">
        <v>41</v>
      </c>
      <c r="F198" t="s">
        <v>42</v>
      </c>
      <c r="G198" t="s">
        <v>12</v>
      </c>
      <c r="H198" s="12">
        <v>2</v>
      </c>
      <c r="I198" s="12">
        <v>4</v>
      </c>
      <c r="J198" s="12">
        <v>51</v>
      </c>
    </row>
    <row r="199" spans="1:10" x14ac:dyDescent="0.35">
      <c r="A199" s="8" t="s">
        <v>45</v>
      </c>
      <c r="B199" s="11">
        <v>1</v>
      </c>
      <c r="C199" s="3" t="s">
        <v>9</v>
      </c>
      <c r="D199">
        <v>12</v>
      </c>
      <c r="E199" t="s">
        <v>46</v>
      </c>
      <c r="F199" t="s">
        <v>47</v>
      </c>
      <c r="G199" t="s">
        <v>12</v>
      </c>
      <c r="H199" s="12">
        <v>1</v>
      </c>
      <c r="I199" s="12">
        <v>3</v>
      </c>
      <c r="J199" s="12">
        <v>52</v>
      </c>
    </row>
    <row r="200" spans="1:10" x14ac:dyDescent="0.35">
      <c r="A200" s="8" t="s">
        <v>45</v>
      </c>
      <c r="B200" s="11">
        <v>1</v>
      </c>
      <c r="C200" s="3" t="s">
        <v>9</v>
      </c>
      <c r="D200">
        <v>23</v>
      </c>
      <c r="E200" t="s">
        <v>46</v>
      </c>
      <c r="F200" t="s">
        <v>47</v>
      </c>
      <c r="G200" t="s">
        <v>12</v>
      </c>
      <c r="H200" s="12">
        <v>1</v>
      </c>
      <c r="I200" s="12">
        <v>3</v>
      </c>
      <c r="J200" s="12">
        <v>46</v>
      </c>
    </row>
    <row r="201" spans="1:10" x14ac:dyDescent="0.35">
      <c r="A201" s="8" t="s">
        <v>45</v>
      </c>
      <c r="B201" s="11">
        <v>1</v>
      </c>
      <c r="C201" s="3" t="s">
        <v>9</v>
      </c>
      <c r="D201">
        <v>55</v>
      </c>
      <c r="E201" t="s">
        <v>46</v>
      </c>
      <c r="F201" t="s">
        <v>48</v>
      </c>
      <c r="G201" t="s">
        <v>12</v>
      </c>
      <c r="H201" s="12">
        <v>1</v>
      </c>
      <c r="I201" s="12">
        <v>3</v>
      </c>
      <c r="J201" s="12">
        <v>52</v>
      </c>
    </row>
    <row r="202" spans="1:10" hidden="1" x14ac:dyDescent="0.35">
      <c r="A202" s="8" t="s">
        <v>45</v>
      </c>
      <c r="B202" s="11">
        <v>1</v>
      </c>
      <c r="C202" s="3" t="s">
        <v>15</v>
      </c>
      <c r="D202">
        <v>1</v>
      </c>
      <c r="E202" t="s">
        <v>46</v>
      </c>
      <c r="F202" t="s">
        <v>47</v>
      </c>
      <c r="G202" t="s">
        <v>12</v>
      </c>
      <c r="H202" s="12">
        <v>1</v>
      </c>
      <c r="I202" s="12">
        <v>3</v>
      </c>
      <c r="J202" s="12">
        <v>46</v>
      </c>
    </row>
    <row r="203" spans="1:10" hidden="1" x14ac:dyDescent="0.35">
      <c r="A203" s="8" t="s">
        <v>45</v>
      </c>
      <c r="B203" s="11">
        <v>1</v>
      </c>
      <c r="C203" s="3" t="s">
        <v>15</v>
      </c>
      <c r="D203">
        <v>2</v>
      </c>
      <c r="E203" t="s">
        <v>46</v>
      </c>
      <c r="F203" t="s">
        <v>47</v>
      </c>
      <c r="G203" t="s">
        <v>12</v>
      </c>
      <c r="H203" s="12">
        <v>1</v>
      </c>
      <c r="I203" s="12">
        <v>3</v>
      </c>
      <c r="J203" s="12">
        <v>46</v>
      </c>
    </row>
    <row r="204" spans="1:10" hidden="1" x14ac:dyDescent="0.35">
      <c r="A204" s="8" t="s">
        <v>45</v>
      </c>
      <c r="B204" s="11">
        <v>1</v>
      </c>
      <c r="C204" s="3" t="s">
        <v>15</v>
      </c>
      <c r="D204">
        <v>6</v>
      </c>
      <c r="E204" t="s">
        <v>46</v>
      </c>
      <c r="F204" t="s">
        <v>47</v>
      </c>
      <c r="G204" t="s">
        <v>12</v>
      </c>
      <c r="H204" s="12">
        <v>1</v>
      </c>
      <c r="I204" s="12">
        <v>3</v>
      </c>
      <c r="J204" s="12">
        <v>47</v>
      </c>
    </row>
    <row r="205" spans="1:10" hidden="1" x14ac:dyDescent="0.35">
      <c r="A205" s="8" t="s">
        <v>45</v>
      </c>
      <c r="B205" s="11">
        <v>1</v>
      </c>
      <c r="C205" s="3" t="s">
        <v>15</v>
      </c>
      <c r="D205">
        <v>7</v>
      </c>
      <c r="E205" t="s">
        <v>46</v>
      </c>
      <c r="F205" t="s">
        <v>47</v>
      </c>
      <c r="G205" t="s">
        <v>12</v>
      </c>
      <c r="H205" s="12">
        <v>1</v>
      </c>
      <c r="I205" s="12">
        <v>3</v>
      </c>
      <c r="J205" s="12">
        <v>45</v>
      </c>
    </row>
    <row r="206" spans="1:10" hidden="1" x14ac:dyDescent="0.35">
      <c r="A206" s="8" t="s">
        <v>45</v>
      </c>
      <c r="B206" s="11">
        <v>1</v>
      </c>
      <c r="C206" s="3" t="s">
        <v>15</v>
      </c>
      <c r="D206">
        <v>9</v>
      </c>
      <c r="E206" t="s">
        <v>46</v>
      </c>
      <c r="F206" t="s">
        <v>47</v>
      </c>
      <c r="G206" t="s">
        <v>12</v>
      </c>
      <c r="H206" s="12">
        <v>2</v>
      </c>
      <c r="I206" s="12">
        <v>4</v>
      </c>
      <c r="J206" s="12">
        <v>59</v>
      </c>
    </row>
    <row r="207" spans="1:10" hidden="1" x14ac:dyDescent="0.35">
      <c r="A207" s="8" t="s">
        <v>45</v>
      </c>
      <c r="B207" s="11">
        <v>1</v>
      </c>
      <c r="C207" s="3" t="s">
        <v>15</v>
      </c>
      <c r="D207">
        <v>10</v>
      </c>
      <c r="E207" t="s">
        <v>46</v>
      </c>
      <c r="F207" t="s">
        <v>47</v>
      </c>
      <c r="G207" t="s">
        <v>12</v>
      </c>
      <c r="H207" s="12">
        <v>2</v>
      </c>
      <c r="I207" s="12">
        <v>4</v>
      </c>
      <c r="J207" s="12">
        <v>59</v>
      </c>
    </row>
    <row r="208" spans="1:10" hidden="1" x14ac:dyDescent="0.35">
      <c r="A208" s="8" t="s">
        <v>45</v>
      </c>
      <c r="B208" s="11">
        <v>1</v>
      </c>
      <c r="C208" s="3" t="s">
        <v>15</v>
      </c>
      <c r="D208">
        <v>13</v>
      </c>
      <c r="E208" t="s">
        <v>46</v>
      </c>
      <c r="F208" t="s">
        <v>47</v>
      </c>
      <c r="G208" t="s">
        <v>12</v>
      </c>
      <c r="H208" s="12">
        <v>1</v>
      </c>
      <c r="I208" s="12">
        <v>3</v>
      </c>
      <c r="J208" s="12">
        <v>46</v>
      </c>
    </row>
    <row r="209" spans="1:10" hidden="1" x14ac:dyDescent="0.35">
      <c r="A209" s="8" t="s">
        <v>45</v>
      </c>
      <c r="B209" s="11">
        <v>1</v>
      </c>
      <c r="C209" s="3" t="s">
        <v>15</v>
      </c>
      <c r="D209">
        <v>14</v>
      </c>
      <c r="E209" t="s">
        <v>46</v>
      </c>
      <c r="F209" t="s">
        <v>47</v>
      </c>
      <c r="G209" t="s">
        <v>12</v>
      </c>
      <c r="H209" s="12">
        <v>1</v>
      </c>
      <c r="I209" s="12">
        <v>3</v>
      </c>
      <c r="J209" s="12">
        <v>45</v>
      </c>
    </row>
    <row r="210" spans="1:10" hidden="1" x14ac:dyDescent="0.35">
      <c r="A210" s="8" t="s">
        <v>45</v>
      </c>
      <c r="B210" s="11">
        <v>1</v>
      </c>
      <c r="C210" s="3" t="s">
        <v>15</v>
      </c>
      <c r="D210">
        <v>15</v>
      </c>
      <c r="E210" t="s">
        <v>46</v>
      </c>
      <c r="F210" t="s">
        <v>47</v>
      </c>
      <c r="G210" t="s">
        <v>12</v>
      </c>
      <c r="H210" s="12">
        <v>2</v>
      </c>
      <c r="I210" s="12">
        <v>4</v>
      </c>
      <c r="J210" s="12">
        <v>46</v>
      </c>
    </row>
    <row r="211" spans="1:10" hidden="1" x14ac:dyDescent="0.35">
      <c r="A211" s="8" t="s">
        <v>45</v>
      </c>
      <c r="B211" s="11">
        <v>1</v>
      </c>
      <c r="C211" s="3" t="s">
        <v>15</v>
      </c>
      <c r="D211">
        <v>16</v>
      </c>
      <c r="E211" t="s">
        <v>46</v>
      </c>
      <c r="F211" t="s">
        <v>47</v>
      </c>
      <c r="G211" t="s">
        <v>12</v>
      </c>
      <c r="H211" s="12">
        <v>2</v>
      </c>
      <c r="I211" s="12">
        <v>4</v>
      </c>
      <c r="J211" s="12">
        <v>46</v>
      </c>
    </row>
    <row r="212" spans="1:10" hidden="1" x14ac:dyDescent="0.35">
      <c r="A212" s="8" t="s">
        <v>45</v>
      </c>
      <c r="B212" s="11">
        <v>1</v>
      </c>
      <c r="C212" s="3" t="s">
        <v>15</v>
      </c>
      <c r="D212">
        <v>17</v>
      </c>
      <c r="E212" t="s">
        <v>46</v>
      </c>
      <c r="F212" t="s">
        <v>47</v>
      </c>
      <c r="G212" t="s">
        <v>12</v>
      </c>
      <c r="H212" s="12">
        <v>1</v>
      </c>
      <c r="I212" s="12">
        <v>3</v>
      </c>
      <c r="J212" s="12">
        <v>45</v>
      </c>
    </row>
    <row r="213" spans="1:10" hidden="1" x14ac:dyDescent="0.35">
      <c r="A213" s="8" t="s">
        <v>45</v>
      </c>
      <c r="B213" s="11">
        <v>1</v>
      </c>
      <c r="C213" s="3" t="s">
        <v>15</v>
      </c>
      <c r="D213">
        <v>18</v>
      </c>
      <c r="E213" t="s">
        <v>46</v>
      </c>
      <c r="F213" t="s">
        <v>47</v>
      </c>
      <c r="G213" t="s">
        <v>12</v>
      </c>
      <c r="H213" s="12">
        <v>1</v>
      </c>
      <c r="I213" s="12">
        <v>3</v>
      </c>
      <c r="J213" s="12">
        <v>46</v>
      </c>
    </row>
    <row r="214" spans="1:10" hidden="1" x14ac:dyDescent="0.35">
      <c r="A214" s="8" t="s">
        <v>45</v>
      </c>
      <c r="B214" s="11">
        <v>1</v>
      </c>
      <c r="C214" s="3" t="s">
        <v>15</v>
      </c>
      <c r="D214">
        <v>19</v>
      </c>
      <c r="E214" t="s">
        <v>46</v>
      </c>
      <c r="F214" t="s">
        <v>47</v>
      </c>
      <c r="G214" t="s">
        <v>12</v>
      </c>
      <c r="H214" s="12">
        <v>1</v>
      </c>
      <c r="I214" s="12">
        <v>3</v>
      </c>
      <c r="J214" s="12">
        <v>45</v>
      </c>
    </row>
    <row r="215" spans="1:10" hidden="1" x14ac:dyDescent="0.35">
      <c r="A215" s="8" t="s">
        <v>45</v>
      </c>
      <c r="B215" s="11">
        <v>1</v>
      </c>
      <c r="C215" s="3" t="s">
        <v>15</v>
      </c>
      <c r="D215">
        <v>20</v>
      </c>
      <c r="E215" t="s">
        <v>46</v>
      </c>
      <c r="F215" t="s">
        <v>47</v>
      </c>
      <c r="G215" t="s">
        <v>12</v>
      </c>
      <c r="H215" s="12">
        <v>1</v>
      </c>
      <c r="I215" s="12">
        <v>3</v>
      </c>
      <c r="J215" s="12">
        <v>45</v>
      </c>
    </row>
    <row r="216" spans="1:10" hidden="1" x14ac:dyDescent="0.35">
      <c r="A216" s="8" t="s">
        <v>45</v>
      </c>
      <c r="B216" s="11">
        <v>1</v>
      </c>
      <c r="C216" s="3" t="s">
        <v>15</v>
      </c>
      <c r="D216">
        <v>21</v>
      </c>
      <c r="E216" t="s">
        <v>46</v>
      </c>
      <c r="F216" t="s">
        <v>47</v>
      </c>
      <c r="G216" t="s">
        <v>12</v>
      </c>
      <c r="H216" s="12">
        <v>2</v>
      </c>
      <c r="I216" s="12">
        <v>4</v>
      </c>
      <c r="J216" s="12">
        <v>59</v>
      </c>
    </row>
    <row r="217" spans="1:10" hidden="1" x14ac:dyDescent="0.35">
      <c r="A217" s="8" t="s">
        <v>45</v>
      </c>
      <c r="B217" s="11">
        <v>1</v>
      </c>
      <c r="C217" s="3" t="s">
        <v>15</v>
      </c>
      <c r="D217">
        <v>22</v>
      </c>
      <c r="E217" t="s">
        <v>46</v>
      </c>
      <c r="F217" t="s">
        <v>47</v>
      </c>
      <c r="G217" t="s">
        <v>12</v>
      </c>
      <c r="H217" s="12">
        <v>2</v>
      </c>
      <c r="I217" s="12">
        <v>4</v>
      </c>
      <c r="J217" s="12">
        <v>60</v>
      </c>
    </row>
    <row r="218" spans="1:10" hidden="1" x14ac:dyDescent="0.35">
      <c r="A218" s="8" t="s">
        <v>45</v>
      </c>
      <c r="B218" s="11">
        <v>1</v>
      </c>
      <c r="C218" s="3" t="s">
        <v>15</v>
      </c>
      <c r="D218">
        <v>25</v>
      </c>
      <c r="E218" t="s">
        <v>46</v>
      </c>
      <c r="F218" t="s">
        <v>47</v>
      </c>
      <c r="G218" t="s">
        <v>12</v>
      </c>
      <c r="H218" s="12">
        <v>1</v>
      </c>
      <c r="I218" s="12">
        <v>3</v>
      </c>
      <c r="J218" s="12">
        <v>45</v>
      </c>
    </row>
    <row r="219" spans="1:10" hidden="1" x14ac:dyDescent="0.35">
      <c r="A219" s="8" t="s">
        <v>45</v>
      </c>
      <c r="B219" s="11">
        <v>1</v>
      </c>
      <c r="C219" s="3" t="s">
        <v>15</v>
      </c>
      <c r="D219">
        <v>27</v>
      </c>
      <c r="E219" t="s">
        <v>46</v>
      </c>
      <c r="F219" t="s">
        <v>47</v>
      </c>
      <c r="G219" t="s">
        <v>12</v>
      </c>
      <c r="H219" s="12">
        <v>2</v>
      </c>
      <c r="I219" s="12">
        <v>4</v>
      </c>
      <c r="J219" s="12">
        <v>59</v>
      </c>
    </row>
    <row r="220" spans="1:10" hidden="1" x14ac:dyDescent="0.35">
      <c r="A220" s="8" t="s">
        <v>45</v>
      </c>
      <c r="B220" s="11">
        <v>1</v>
      </c>
      <c r="C220" s="3" t="s">
        <v>15</v>
      </c>
      <c r="D220">
        <v>29</v>
      </c>
      <c r="E220" t="s">
        <v>46</v>
      </c>
      <c r="F220" t="s">
        <v>47</v>
      </c>
      <c r="G220" t="s">
        <v>12</v>
      </c>
      <c r="H220" s="12">
        <v>1</v>
      </c>
      <c r="I220" s="12">
        <v>3</v>
      </c>
      <c r="J220" s="12">
        <v>46</v>
      </c>
    </row>
    <row r="221" spans="1:10" hidden="1" x14ac:dyDescent="0.35">
      <c r="A221" s="8" t="s">
        <v>45</v>
      </c>
      <c r="B221" s="11">
        <v>1</v>
      </c>
      <c r="C221" s="3" t="s">
        <v>15</v>
      </c>
      <c r="D221">
        <v>30</v>
      </c>
      <c r="E221" t="s">
        <v>46</v>
      </c>
      <c r="F221" t="s">
        <v>47</v>
      </c>
      <c r="G221" t="s">
        <v>12</v>
      </c>
      <c r="H221" s="12">
        <v>1</v>
      </c>
      <c r="I221" s="12">
        <v>3</v>
      </c>
      <c r="J221" s="12">
        <v>46</v>
      </c>
    </row>
    <row r="222" spans="1:10" hidden="1" x14ac:dyDescent="0.35">
      <c r="A222" s="8" t="s">
        <v>45</v>
      </c>
      <c r="B222" s="11">
        <v>1</v>
      </c>
      <c r="C222" s="3" t="s">
        <v>15</v>
      </c>
      <c r="D222">
        <v>32</v>
      </c>
      <c r="E222" t="s">
        <v>46</v>
      </c>
      <c r="F222" t="s">
        <v>47</v>
      </c>
      <c r="G222" t="s">
        <v>12</v>
      </c>
      <c r="H222" s="12">
        <v>1</v>
      </c>
      <c r="I222" s="12">
        <v>3</v>
      </c>
      <c r="J222" s="12">
        <v>43</v>
      </c>
    </row>
    <row r="223" spans="1:10" hidden="1" x14ac:dyDescent="0.35">
      <c r="A223" s="8" t="s">
        <v>45</v>
      </c>
      <c r="B223" s="11">
        <v>1</v>
      </c>
      <c r="C223" s="3" t="s">
        <v>15</v>
      </c>
      <c r="D223">
        <v>33</v>
      </c>
      <c r="E223" t="s">
        <v>46</v>
      </c>
      <c r="F223" t="s">
        <v>47</v>
      </c>
      <c r="G223" t="s">
        <v>12</v>
      </c>
      <c r="H223" s="12">
        <v>2</v>
      </c>
      <c r="I223" s="12">
        <v>4</v>
      </c>
      <c r="J223" s="12">
        <v>60</v>
      </c>
    </row>
    <row r="224" spans="1:10" hidden="1" x14ac:dyDescent="0.35">
      <c r="A224" s="8" t="s">
        <v>45</v>
      </c>
      <c r="B224" s="11">
        <v>1</v>
      </c>
      <c r="C224" s="3" t="s">
        <v>15</v>
      </c>
      <c r="D224">
        <v>34</v>
      </c>
      <c r="E224" t="s">
        <v>46</v>
      </c>
      <c r="F224" t="s">
        <v>47</v>
      </c>
      <c r="G224" t="s">
        <v>12</v>
      </c>
      <c r="H224" s="12">
        <v>2</v>
      </c>
      <c r="I224" s="12">
        <v>4</v>
      </c>
      <c r="J224" s="12">
        <v>56</v>
      </c>
    </row>
    <row r="225" spans="1:10" hidden="1" x14ac:dyDescent="0.35">
      <c r="A225" s="8" t="s">
        <v>45</v>
      </c>
      <c r="B225" s="11">
        <v>1</v>
      </c>
      <c r="C225" s="3" t="s">
        <v>15</v>
      </c>
      <c r="D225">
        <v>35</v>
      </c>
      <c r="E225" t="s">
        <v>46</v>
      </c>
      <c r="F225" t="s">
        <v>47</v>
      </c>
      <c r="G225" t="s">
        <v>12</v>
      </c>
      <c r="H225" s="12">
        <v>1</v>
      </c>
      <c r="I225" s="12">
        <v>3</v>
      </c>
      <c r="J225" s="12">
        <v>45</v>
      </c>
    </row>
    <row r="226" spans="1:10" hidden="1" x14ac:dyDescent="0.35">
      <c r="A226" s="8" t="s">
        <v>45</v>
      </c>
      <c r="B226" s="11">
        <v>1</v>
      </c>
      <c r="C226" s="3" t="s">
        <v>15</v>
      </c>
      <c r="D226">
        <v>36</v>
      </c>
      <c r="E226" t="s">
        <v>46</v>
      </c>
      <c r="F226" t="s">
        <v>47</v>
      </c>
      <c r="G226" t="s">
        <v>12</v>
      </c>
      <c r="H226" s="12">
        <v>1</v>
      </c>
      <c r="I226" s="12">
        <v>3</v>
      </c>
      <c r="J226" s="12">
        <v>46</v>
      </c>
    </row>
    <row r="227" spans="1:10" hidden="1" x14ac:dyDescent="0.35">
      <c r="A227" s="8" t="s">
        <v>45</v>
      </c>
      <c r="B227" s="11">
        <v>1</v>
      </c>
      <c r="C227" s="3" t="s">
        <v>15</v>
      </c>
      <c r="D227">
        <v>37</v>
      </c>
      <c r="E227" t="s">
        <v>46</v>
      </c>
      <c r="F227" t="s">
        <v>47</v>
      </c>
      <c r="G227" t="s">
        <v>12</v>
      </c>
      <c r="H227" s="12">
        <v>1</v>
      </c>
      <c r="I227" s="12">
        <v>3</v>
      </c>
      <c r="J227" s="12">
        <v>46</v>
      </c>
    </row>
    <row r="228" spans="1:10" hidden="1" x14ac:dyDescent="0.35">
      <c r="A228" s="8" t="s">
        <v>45</v>
      </c>
      <c r="B228" s="11">
        <v>1</v>
      </c>
      <c r="C228" s="3" t="s">
        <v>15</v>
      </c>
      <c r="D228">
        <v>40</v>
      </c>
      <c r="E228" t="s">
        <v>46</v>
      </c>
      <c r="F228" t="s">
        <v>47</v>
      </c>
      <c r="G228" t="s">
        <v>12</v>
      </c>
      <c r="H228" s="12">
        <v>2</v>
      </c>
      <c r="I228" s="12">
        <v>4</v>
      </c>
      <c r="J228" s="12">
        <v>59</v>
      </c>
    </row>
    <row r="229" spans="1:10" hidden="1" x14ac:dyDescent="0.35">
      <c r="A229" s="8" t="s">
        <v>45</v>
      </c>
      <c r="B229" s="11">
        <v>1</v>
      </c>
      <c r="C229" s="3" t="s">
        <v>15</v>
      </c>
      <c r="D229">
        <v>42</v>
      </c>
      <c r="E229" t="s">
        <v>46</v>
      </c>
      <c r="F229" t="s">
        <v>47</v>
      </c>
      <c r="G229" t="s">
        <v>12</v>
      </c>
      <c r="H229" s="12">
        <v>1</v>
      </c>
      <c r="I229" s="12">
        <v>3</v>
      </c>
      <c r="J229" s="12">
        <v>45</v>
      </c>
    </row>
    <row r="230" spans="1:10" hidden="1" x14ac:dyDescent="0.35">
      <c r="A230" s="8" t="s">
        <v>45</v>
      </c>
      <c r="B230" s="11">
        <v>1</v>
      </c>
      <c r="C230" s="3" t="s">
        <v>15</v>
      </c>
      <c r="D230">
        <v>44</v>
      </c>
      <c r="E230" t="s">
        <v>46</v>
      </c>
      <c r="F230" t="s">
        <v>47</v>
      </c>
      <c r="G230" t="s">
        <v>12</v>
      </c>
      <c r="H230" s="12">
        <v>1</v>
      </c>
      <c r="I230" s="12">
        <v>3</v>
      </c>
      <c r="J230" s="12">
        <v>46</v>
      </c>
    </row>
    <row r="231" spans="1:10" hidden="1" x14ac:dyDescent="0.35">
      <c r="A231" s="8" t="s">
        <v>45</v>
      </c>
      <c r="B231" s="11">
        <v>1</v>
      </c>
      <c r="C231" s="3" t="s">
        <v>15</v>
      </c>
      <c r="D231">
        <v>45</v>
      </c>
      <c r="E231" t="s">
        <v>46</v>
      </c>
      <c r="F231" t="s">
        <v>47</v>
      </c>
      <c r="G231" t="s">
        <v>12</v>
      </c>
      <c r="H231" s="12">
        <v>2</v>
      </c>
      <c r="I231" s="12">
        <v>4</v>
      </c>
      <c r="J231" s="12">
        <v>58</v>
      </c>
    </row>
    <row r="232" spans="1:10" hidden="1" x14ac:dyDescent="0.35">
      <c r="A232" s="8" t="s">
        <v>45</v>
      </c>
      <c r="B232" s="11">
        <v>1</v>
      </c>
      <c r="C232" s="3" t="s">
        <v>15</v>
      </c>
      <c r="D232">
        <v>31</v>
      </c>
      <c r="E232" t="s">
        <v>46</v>
      </c>
      <c r="F232" t="s">
        <v>47</v>
      </c>
      <c r="G232" t="s">
        <v>12</v>
      </c>
      <c r="H232" s="12">
        <v>1</v>
      </c>
      <c r="I232" s="12">
        <v>3</v>
      </c>
      <c r="J232" s="12">
        <v>45</v>
      </c>
    </row>
    <row r="233" spans="1:10" hidden="1" x14ac:dyDescent="0.35">
      <c r="A233" s="8" t="s">
        <v>45</v>
      </c>
      <c r="B233" s="11">
        <v>1</v>
      </c>
      <c r="C233" s="3" t="s">
        <v>15</v>
      </c>
      <c r="D233">
        <v>8</v>
      </c>
      <c r="E233" t="s">
        <v>46</v>
      </c>
      <c r="F233" t="s">
        <v>47</v>
      </c>
      <c r="G233" t="s">
        <v>12</v>
      </c>
      <c r="H233" s="12">
        <v>1</v>
      </c>
      <c r="I233" s="12">
        <v>3</v>
      </c>
      <c r="J233" s="12">
        <v>46</v>
      </c>
    </row>
    <row r="234" spans="1:10" hidden="1" x14ac:dyDescent="0.35">
      <c r="A234" s="8" t="s">
        <v>45</v>
      </c>
      <c r="B234" s="11">
        <v>1</v>
      </c>
      <c r="C234" s="3" t="s">
        <v>15</v>
      </c>
      <c r="D234">
        <v>26</v>
      </c>
      <c r="E234" t="s">
        <v>46</v>
      </c>
      <c r="F234" t="s">
        <v>47</v>
      </c>
      <c r="G234" t="s">
        <v>12</v>
      </c>
      <c r="H234" s="12">
        <v>1</v>
      </c>
      <c r="I234" s="12">
        <v>3</v>
      </c>
      <c r="J234" s="12">
        <v>45</v>
      </c>
    </row>
    <row r="235" spans="1:10" hidden="1" x14ac:dyDescent="0.35">
      <c r="A235" s="8" t="s">
        <v>45</v>
      </c>
      <c r="B235" s="11">
        <v>1</v>
      </c>
      <c r="C235" s="3" t="s">
        <v>15</v>
      </c>
      <c r="D235">
        <v>41</v>
      </c>
      <c r="E235" t="s">
        <v>46</v>
      </c>
      <c r="F235" t="s">
        <v>47</v>
      </c>
      <c r="G235" t="s">
        <v>12</v>
      </c>
      <c r="H235" s="12">
        <v>1</v>
      </c>
      <c r="I235" s="12">
        <v>3</v>
      </c>
      <c r="J235" s="12">
        <v>46</v>
      </c>
    </row>
    <row r="236" spans="1:10" hidden="1" x14ac:dyDescent="0.35">
      <c r="A236" s="8" t="s">
        <v>45</v>
      </c>
      <c r="B236" s="11">
        <v>1</v>
      </c>
      <c r="C236" s="3" t="s">
        <v>15</v>
      </c>
      <c r="D236">
        <v>11</v>
      </c>
      <c r="E236" t="s">
        <v>46</v>
      </c>
      <c r="F236" t="s">
        <v>47</v>
      </c>
      <c r="G236" t="s">
        <v>12</v>
      </c>
      <c r="H236" s="12">
        <v>1</v>
      </c>
      <c r="I236" s="12">
        <v>3</v>
      </c>
      <c r="J236" s="12">
        <v>46</v>
      </c>
    </row>
    <row r="237" spans="1:10" hidden="1" x14ac:dyDescent="0.35">
      <c r="A237" s="8" t="s">
        <v>45</v>
      </c>
      <c r="B237" s="11">
        <v>1</v>
      </c>
      <c r="C237" s="3" t="s">
        <v>15</v>
      </c>
      <c r="D237">
        <v>4</v>
      </c>
      <c r="E237" t="s">
        <v>46</v>
      </c>
      <c r="F237" t="s">
        <v>47</v>
      </c>
      <c r="G237" t="s">
        <v>12</v>
      </c>
      <c r="H237" s="12">
        <v>2</v>
      </c>
      <c r="I237" s="12">
        <v>4</v>
      </c>
      <c r="J237" s="13">
        <v>61</v>
      </c>
    </row>
    <row r="238" spans="1:10" hidden="1" x14ac:dyDescent="0.35">
      <c r="A238" s="8" t="s">
        <v>45</v>
      </c>
      <c r="B238" s="11">
        <v>1</v>
      </c>
      <c r="C238" s="3" t="s">
        <v>15</v>
      </c>
      <c r="D238">
        <v>46</v>
      </c>
      <c r="E238" t="s">
        <v>46</v>
      </c>
      <c r="F238" t="s">
        <v>48</v>
      </c>
      <c r="G238" t="s">
        <v>12</v>
      </c>
      <c r="H238" s="12">
        <v>2</v>
      </c>
      <c r="I238" s="12">
        <v>4</v>
      </c>
      <c r="J238" s="12">
        <v>59</v>
      </c>
    </row>
    <row r="239" spans="1:10" hidden="1" x14ac:dyDescent="0.35">
      <c r="A239" s="8" t="s">
        <v>45</v>
      </c>
      <c r="B239" s="11">
        <v>1</v>
      </c>
      <c r="C239" s="3" t="s">
        <v>15</v>
      </c>
      <c r="D239">
        <v>48</v>
      </c>
      <c r="E239" t="s">
        <v>46</v>
      </c>
      <c r="F239" t="s">
        <v>48</v>
      </c>
      <c r="G239" t="s">
        <v>12</v>
      </c>
      <c r="H239" s="12">
        <v>1</v>
      </c>
      <c r="I239" s="12">
        <v>3</v>
      </c>
      <c r="J239" s="12">
        <v>46</v>
      </c>
    </row>
    <row r="240" spans="1:10" hidden="1" x14ac:dyDescent="0.35">
      <c r="A240" s="8" t="s">
        <v>45</v>
      </c>
      <c r="B240" s="11">
        <v>1</v>
      </c>
      <c r="C240" s="3" t="s">
        <v>15</v>
      </c>
      <c r="D240">
        <v>49</v>
      </c>
      <c r="E240" t="s">
        <v>46</v>
      </c>
      <c r="F240" t="s">
        <v>48</v>
      </c>
      <c r="G240" t="s">
        <v>12</v>
      </c>
      <c r="H240" s="12">
        <v>1</v>
      </c>
      <c r="I240" s="12">
        <v>3</v>
      </c>
      <c r="J240" s="12">
        <v>46</v>
      </c>
    </row>
    <row r="241" spans="1:10" hidden="1" x14ac:dyDescent="0.35">
      <c r="A241" s="8" t="s">
        <v>45</v>
      </c>
      <c r="B241" s="11">
        <v>1</v>
      </c>
      <c r="C241" s="3" t="s">
        <v>15</v>
      </c>
      <c r="D241">
        <v>50</v>
      </c>
      <c r="E241" t="s">
        <v>46</v>
      </c>
      <c r="F241" t="s">
        <v>48</v>
      </c>
      <c r="G241" t="s">
        <v>12</v>
      </c>
      <c r="H241" s="12">
        <v>1</v>
      </c>
      <c r="I241" s="12">
        <v>3</v>
      </c>
      <c r="J241" s="12">
        <v>45</v>
      </c>
    </row>
    <row r="242" spans="1:10" hidden="1" x14ac:dyDescent="0.35">
      <c r="A242" s="8" t="s">
        <v>45</v>
      </c>
      <c r="B242" s="11">
        <v>1</v>
      </c>
      <c r="C242" s="3" t="s">
        <v>15</v>
      </c>
      <c r="D242">
        <v>51</v>
      </c>
      <c r="E242" t="s">
        <v>46</v>
      </c>
      <c r="F242" t="s">
        <v>48</v>
      </c>
      <c r="G242" t="s">
        <v>12</v>
      </c>
      <c r="H242" s="12">
        <v>2</v>
      </c>
      <c r="I242" s="12">
        <v>4</v>
      </c>
      <c r="J242" s="12">
        <v>58</v>
      </c>
    </row>
    <row r="243" spans="1:10" hidden="1" x14ac:dyDescent="0.35">
      <c r="A243" s="8" t="s">
        <v>45</v>
      </c>
      <c r="B243" s="11">
        <v>1</v>
      </c>
      <c r="C243" s="3" t="s">
        <v>15</v>
      </c>
      <c r="D243">
        <v>53</v>
      </c>
      <c r="E243" t="s">
        <v>46</v>
      </c>
      <c r="F243" t="s">
        <v>48</v>
      </c>
      <c r="G243" t="s">
        <v>12</v>
      </c>
      <c r="H243" s="12">
        <v>1</v>
      </c>
      <c r="I243" s="12">
        <v>3</v>
      </c>
      <c r="J243" s="12">
        <v>46</v>
      </c>
    </row>
    <row r="244" spans="1:10" hidden="1" x14ac:dyDescent="0.35">
      <c r="A244" s="8" t="s">
        <v>45</v>
      </c>
      <c r="B244" s="11">
        <v>1</v>
      </c>
      <c r="C244" s="3" t="s">
        <v>15</v>
      </c>
      <c r="D244">
        <v>54</v>
      </c>
      <c r="E244" t="s">
        <v>46</v>
      </c>
      <c r="F244" t="s">
        <v>48</v>
      </c>
      <c r="G244" t="s">
        <v>12</v>
      </c>
      <c r="H244" s="12">
        <v>1</v>
      </c>
      <c r="I244" s="12">
        <v>3</v>
      </c>
      <c r="J244" s="12">
        <v>46</v>
      </c>
    </row>
    <row r="245" spans="1:10" hidden="1" x14ac:dyDescent="0.35">
      <c r="A245" s="8" t="s">
        <v>45</v>
      </c>
      <c r="B245" s="11">
        <v>1</v>
      </c>
      <c r="C245" s="3" t="s">
        <v>15</v>
      </c>
      <c r="D245">
        <v>56</v>
      </c>
      <c r="E245" t="s">
        <v>46</v>
      </c>
      <c r="F245" t="s">
        <v>48</v>
      </c>
      <c r="G245" t="s">
        <v>12</v>
      </c>
      <c r="H245" s="12">
        <v>1</v>
      </c>
      <c r="I245" s="12">
        <v>3</v>
      </c>
      <c r="J245" s="12">
        <v>46</v>
      </c>
    </row>
    <row r="246" spans="1:10" hidden="1" x14ac:dyDescent="0.35">
      <c r="A246" s="8" t="s">
        <v>45</v>
      </c>
      <c r="B246" s="11">
        <v>1</v>
      </c>
      <c r="C246" s="3" t="s">
        <v>15</v>
      </c>
      <c r="D246">
        <v>57</v>
      </c>
      <c r="E246" t="s">
        <v>46</v>
      </c>
      <c r="F246" t="s">
        <v>48</v>
      </c>
      <c r="G246" t="s">
        <v>12</v>
      </c>
      <c r="H246" s="12">
        <v>2</v>
      </c>
      <c r="I246" s="12">
        <v>4</v>
      </c>
      <c r="J246" s="12">
        <v>46</v>
      </c>
    </row>
    <row r="247" spans="1:10" hidden="1" x14ac:dyDescent="0.35">
      <c r="A247" s="8" t="s">
        <v>45</v>
      </c>
      <c r="B247" s="11">
        <v>1</v>
      </c>
      <c r="C247" s="3" t="s">
        <v>15</v>
      </c>
      <c r="D247">
        <v>58</v>
      </c>
      <c r="E247" t="s">
        <v>46</v>
      </c>
      <c r="F247" t="s">
        <v>48</v>
      </c>
      <c r="G247" t="s">
        <v>12</v>
      </c>
      <c r="H247" s="12">
        <v>2</v>
      </c>
      <c r="I247" s="12">
        <v>4</v>
      </c>
      <c r="J247" s="12">
        <v>59</v>
      </c>
    </row>
    <row r="248" spans="1:10" hidden="1" x14ac:dyDescent="0.35">
      <c r="A248" s="8" t="s">
        <v>45</v>
      </c>
      <c r="B248" s="11">
        <v>1</v>
      </c>
      <c r="C248" s="3" t="s">
        <v>15</v>
      </c>
      <c r="D248">
        <v>60</v>
      </c>
      <c r="E248" t="s">
        <v>46</v>
      </c>
      <c r="F248" t="s">
        <v>48</v>
      </c>
      <c r="G248" t="s">
        <v>12</v>
      </c>
      <c r="H248" s="12">
        <v>1</v>
      </c>
      <c r="I248" s="12">
        <v>3</v>
      </c>
      <c r="J248" s="12">
        <v>45</v>
      </c>
    </row>
    <row r="249" spans="1:10" hidden="1" x14ac:dyDescent="0.35">
      <c r="A249" s="8" t="s">
        <v>45</v>
      </c>
      <c r="B249" s="11">
        <v>1</v>
      </c>
      <c r="C249" s="3" t="s">
        <v>15</v>
      </c>
      <c r="D249">
        <v>61</v>
      </c>
      <c r="E249" t="s">
        <v>46</v>
      </c>
      <c r="F249" t="s">
        <v>48</v>
      </c>
      <c r="G249" t="s">
        <v>12</v>
      </c>
      <c r="H249" s="12">
        <v>1</v>
      </c>
      <c r="I249" s="12">
        <v>3</v>
      </c>
      <c r="J249" s="12">
        <v>46</v>
      </c>
    </row>
    <row r="250" spans="1:10" hidden="1" x14ac:dyDescent="0.35">
      <c r="A250" s="8" t="s">
        <v>45</v>
      </c>
      <c r="B250" s="11">
        <v>1</v>
      </c>
      <c r="C250" s="3" t="s">
        <v>15</v>
      </c>
      <c r="D250">
        <v>62</v>
      </c>
      <c r="E250" t="s">
        <v>46</v>
      </c>
      <c r="F250" t="s">
        <v>48</v>
      </c>
      <c r="G250" t="s">
        <v>12</v>
      </c>
      <c r="H250" s="12">
        <v>1</v>
      </c>
      <c r="I250" s="12">
        <v>3</v>
      </c>
      <c r="J250" s="12">
        <v>45</v>
      </c>
    </row>
    <row r="251" spans="1:10" hidden="1" x14ac:dyDescent="0.35">
      <c r="A251" s="8" t="s">
        <v>45</v>
      </c>
      <c r="B251" s="11">
        <v>1</v>
      </c>
      <c r="C251" s="3" t="s">
        <v>15</v>
      </c>
      <c r="D251">
        <v>63</v>
      </c>
      <c r="E251" t="s">
        <v>46</v>
      </c>
      <c r="F251" t="s">
        <v>48</v>
      </c>
      <c r="G251" t="s">
        <v>12</v>
      </c>
      <c r="H251" s="12">
        <v>2</v>
      </c>
      <c r="I251" s="12">
        <v>4</v>
      </c>
      <c r="J251" s="12">
        <v>60</v>
      </c>
    </row>
    <row r="252" spans="1:10" hidden="1" x14ac:dyDescent="0.35">
      <c r="A252" s="8" t="s">
        <v>45</v>
      </c>
      <c r="B252" s="11">
        <v>1</v>
      </c>
      <c r="C252" s="3" t="s">
        <v>15</v>
      </c>
      <c r="D252">
        <v>64</v>
      </c>
      <c r="E252" t="s">
        <v>46</v>
      </c>
      <c r="F252" t="s">
        <v>48</v>
      </c>
      <c r="G252" t="s">
        <v>12</v>
      </c>
      <c r="H252" s="12">
        <v>1</v>
      </c>
      <c r="I252" s="12">
        <v>3</v>
      </c>
      <c r="J252" s="12">
        <v>46</v>
      </c>
    </row>
    <row r="253" spans="1:10" hidden="1" x14ac:dyDescent="0.35">
      <c r="A253" s="8" t="s">
        <v>45</v>
      </c>
      <c r="B253" s="11">
        <v>1</v>
      </c>
      <c r="C253" s="3" t="s">
        <v>15</v>
      </c>
      <c r="D253">
        <v>65</v>
      </c>
      <c r="E253" t="s">
        <v>46</v>
      </c>
      <c r="F253" t="s">
        <v>48</v>
      </c>
      <c r="G253" t="s">
        <v>12</v>
      </c>
      <c r="H253" s="12">
        <v>1</v>
      </c>
      <c r="I253" s="12">
        <v>3</v>
      </c>
      <c r="J253" s="12">
        <v>46</v>
      </c>
    </row>
    <row r="254" spans="1:10" hidden="1" x14ac:dyDescent="0.35">
      <c r="A254" s="8" t="s">
        <v>45</v>
      </c>
      <c r="B254" s="11">
        <v>1</v>
      </c>
      <c r="C254" s="3" t="s">
        <v>15</v>
      </c>
      <c r="D254">
        <v>66</v>
      </c>
      <c r="E254" t="s">
        <v>46</v>
      </c>
      <c r="F254" t="s">
        <v>48</v>
      </c>
      <c r="G254" t="s">
        <v>12</v>
      </c>
      <c r="H254" s="12">
        <v>1</v>
      </c>
      <c r="I254" s="12">
        <v>3</v>
      </c>
      <c r="J254" s="12">
        <v>46</v>
      </c>
    </row>
    <row r="255" spans="1:10" hidden="1" x14ac:dyDescent="0.35">
      <c r="A255" s="8" t="s">
        <v>45</v>
      </c>
      <c r="B255" s="11">
        <v>1</v>
      </c>
      <c r="C255" s="3" t="s">
        <v>15</v>
      </c>
      <c r="D255">
        <v>67</v>
      </c>
      <c r="E255" t="s">
        <v>46</v>
      </c>
      <c r="F255" t="s">
        <v>48</v>
      </c>
      <c r="G255" t="s">
        <v>12</v>
      </c>
      <c r="H255" s="12">
        <v>1</v>
      </c>
      <c r="I255" s="12">
        <v>3</v>
      </c>
      <c r="J255" s="12">
        <v>45</v>
      </c>
    </row>
    <row r="256" spans="1:10" hidden="1" x14ac:dyDescent="0.35">
      <c r="A256" s="8" t="s">
        <v>45</v>
      </c>
      <c r="B256" s="11">
        <v>1</v>
      </c>
      <c r="C256" s="3" t="s">
        <v>15</v>
      </c>
      <c r="D256">
        <v>69</v>
      </c>
      <c r="E256" t="s">
        <v>46</v>
      </c>
      <c r="F256" t="s">
        <v>48</v>
      </c>
      <c r="G256" t="s">
        <v>12</v>
      </c>
      <c r="H256" s="12">
        <v>1</v>
      </c>
      <c r="I256" s="12">
        <v>3</v>
      </c>
      <c r="J256" s="12">
        <v>46</v>
      </c>
    </row>
    <row r="257" spans="1:11" hidden="1" x14ac:dyDescent="0.35">
      <c r="A257" s="8" t="s">
        <v>45</v>
      </c>
      <c r="B257" s="11">
        <v>1</v>
      </c>
      <c r="C257" s="3" t="s">
        <v>15</v>
      </c>
      <c r="D257">
        <v>72</v>
      </c>
      <c r="E257" t="s">
        <v>46</v>
      </c>
      <c r="F257" t="s">
        <v>48</v>
      </c>
      <c r="G257" t="s">
        <v>12</v>
      </c>
      <c r="H257" s="12">
        <v>1</v>
      </c>
      <c r="I257" s="12">
        <v>3</v>
      </c>
      <c r="J257" s="12">
        <v>45</v>
      </c>
    </row>
    <row r="258" spans="1:11" hidden="1" x14ac:dyDescent="0.35">
      <c r="A258" s="8" t="s">
        <v>45</v>
      </c>
      <c r="B258" s="11">
        <v>1</v>
      </c>
      <c r="C258" s="3" t="s">
        <v>15</v>
      </c>
      <c r="D258">
        <v>73</v>
      </c>
      <c r="E258" t="s">
        <v>46</v>
      </c>
      <c r="F258" t="s">
        <v>48</v>
      </c>
      <c r="G258" t="s">
        <v>12</v>
      </c>
      <c r="H258" s="12">
        <v>1</v>
      </c>
      <c r="I258" s="12">
        <v>3</v>
      </c>
      <c r="J258" s="12">
        <v>45</v>
      </c>
    </row>
    <row r="259" spans="1:11" hidden="1" x14ac:dyDescent="0.35">
      <c r="A259" s="8" t="s">
        <v>45</v>
      </c>
      <c r="B259" s="11">
        <v>1</v>
      </c>
      <c r="C259" s="3" t="s">
        <v>15</v>
      </c>
      <c r="D259">
        <v>75</v>
      </c>
      <c r="E259" t="s">
        <v>46</v>
      </c>
      <c r="F259" t="s">
        <v>48</v>
      </c>
      <c r="G259" t="s">
        <v>12</v>
      </c>
      <c r="H259" s="12">
        <v>1</v>
      </c>
      <c r="I259" s="12">
        <v>3</v>
      </c>
      <c r="J259" s="12">
        <v>45</v>
      </c>
    </row>
    <row r="260" spans="1:11" hidden="1" x14ac:dyDescent="0.35">
      <c r="A260" s="8" t="s">
        <v>45</v>
      </c>
      <c r="B260" s="11">
        <v>1</v>
      </c>
      <c r="C260" s="3" t="s">
        <v>15</v>
      </c>
      <c r="D260">
        <v>68</v>
      </c>
      <c r="E260" t="s">
        <v>46</v>
      </c>
      <c r="F260" t="s">
        <v>48</v>
      </c>
      <c r="G260" t="s">
        <v>12</v>
      </c>
      <c r="H260" s="12">
        <v>1</v>
      </c>
      <c r="I260" s="12">
        <v>3</v>
      </c>
      <c r="J260" s="12">
        <v>45</v>
      </c>
    </row>
    <row r="261" spans="1:11" hidden="1" x14ac:dyDescent="0.35">
      <c r="A261" s="8" t="s">
        <v>45</v>
      </c>
      <c r="B261" s="11">
        <v>1</v>
      </c>
      <c r="C261" s="3" t="s">
        <v>15</v>
      </c>
      <c r="D261">
        <v>52</v>
      </c>
      <c r="E261" t="s">
        <v>46</v>
      </c>
      <c r="F261" t="s">
        <v>48</v>
      </c>
      <c r="G261" t="s">
        <v>12</v>
      </c>
      <c r="H261" s="12">
        <v>2</v>
      </c>
      <c r="I261" s="12">
        <v>4</v>
      </c>
      <c r="J261" s="12">
        <v>58</v>
      </c>
    </row>
    <row r="262" spans="1:11" hidden="1" x14ac:dyDescent="0.35">
      <c r="A262" s="8" t="s">
        <v>45</v>
      </c>
      <c r="B262" s="11">
        <v>1</v>
      </c>
      <c r="C262" s="3" t="s">
        <v>15</v>
      </c>
      <c r="D262">
        <v>70</v>
      </c>
      <c r="E262" t="s">
        <v>46</v>
      </c>
      <c r="F262" t="s">
        <v>48</v>
      </c>
      <c r="G262" t="s">
        <v>12</v>
      </c>
      <c r="H262" s="12">
        <v>1</v>
      </c>
      <c r="I262" s="12">
        <v>3</v>
      </c>
      <c r="J262" s="12">
        <v>46</v>
      </c>
    </row>
    <row r="263" spans="1:11" hidden="1" x14ac:dyDescent="0.35">
      <c r="A263" s="8" t="s">
        <v>45</v>
      </c>
      <c r="B263" s="11">
        <v>1</v>
      </c>
      <c r="C263" s="3" t="s">
        <v>15</v>
      </c>
      <c r="D263">
        <v>47</v>
      </c>
      <c r="E263" t="s">
        <v>46</v>
      </c>
      <c r="F263" t="s">
        <v>48</v>
      </c>
      <c r="G263" t="s">
        <v>12</v>
      </c>
      <c r="H263" s="12">
        <v>1</v>
      </c>
      <c r="I263" s="12">
        <v>3</v>
      </c>
      <c r="J263" s="12">
        <v>45</v>
      </c>
    </row>
    <row r="264" spans="1:11" hidden="1" x14ac:dyDescent="0.35">
      <c r="A264" s="8" t="s">
        <v>45</v>
      </c>
      <c r="B264" s="11">
        <v>1</v>
      </c>
      <c r="C264" s="3" t="s">
        <v>15</v>
      </c>
      <c r="D264">
        <v>71</v>
      </c>
      <c r="E264" t="s">
        <v>46</v>
      </c>
      <c r="F264" t="s">
        <v>48</v>
      </c>
      <c r="G264" t="s">
        <v>12</v>
      </c>
      <c r="H264" s="12">
        <v>2</v>
      </c>
      <c r="I264" s="12">
        <v>4</v>
      </c>
      <c r="J264" s="13">
        <v>61</v>
      </c>
    </row>
    <row r="266" spans="1:11" x14ac:dyDescent="0.35">
      <c r="A266" s="18" t="s">
        <v>51</v>
      </c>
      <c r="B266" s="15">
        <f>SUM(B5:B265)</f>
        <v>260</v>
      </c>
      <c r="C266" s="18"/>
      <c r="D266" s="18"/>
      <c r="E266" s="18"/>
      <c r="F266" s="18"/>
      <c r="G266" s="18"/>
      <c r="H266" s="17"/>
      <c r="I266" s="16">
        <f>SUM(I5:I265)</f>
        <v>947</v>
      </c>
      <c r="J266" s="16">
        <f>SUM(J5:J265)</f>
        <v>16234</v>
      </c>
    </row>
    <row r="270" spans="1:11" x14ac:dyDescent="0.35">
      <c r="B270" s="115"/>
      <c r="C270" s="116"/>
      <c r="D270" s="116"/>
      <c r="E270" s="116"/>
      <c r="F270" s="116"/>
      <c r="G270" s="116"/>
      <c r="H270" s="117"/>
      <c r="I270" s="117"/>
      <c r="J270" s="118"/>
    </row>
    <row r="271" spans="1:11" ht="18.5" x14ac:dyDescent="0.45">
      <c r="B271" s="119"/>
      <c r="C271" s="120" t="s">
        <v>113</v>
      </c>
      <c r="D271" s="121"/>
      <c r="E271" s="121"/>
      <c r="F271" s="121"/>
      <c r="G271" s="121"/>
      <c r="H271" s="121"/>
      <c r="I271" s="121"/>
      <c r="J271" s="122"/>
    </row>
    <row r="272" spans="1:11" x14ac:dyDescent="0.35">
      <c r="B272" s="119"/>
      <c r="C272" s="123"/>
      <c r="D272" s="123"/>
      <c r="E272" s="142" t="s">
        <v>107</v>
      </c>
      <c r="F272" s="124" t="s">
        <v>108</v>
      </c>
      <c r="G272" s="124" t="s">
        <v>106</v>
      </c>
      <c r="H272" s="124" t="s">
        <v>109</v>
      </c>
      <c r="I272" s="124" t="s">
        <v>51</v>
      </c>
      <c r="J272" s="125"/>
      <c r="K272" s="32"/>
    </row>
    <row r="273" spans="2:11" x14ac:dyDescent="0.35">
      <c r="B273" s="119"/>
      <c r="C273" s="126" t="s">
        <v>111</v>
      </c>
      <c r="D273" s="126"/>
      <c r="E273" s="127" t="s">
        <v>112</v>
      </c>
      <c r="F273" s="127" t="s">
        <v>116</v>
      </c>
      <c r="G273" s="127">
        <v>70</v>
      </c>
      <c r="H273" s="127" t="s">
        <v>110</v>
      </c>
      <c r="I273" s="128"/>
      <c r="J273" s="129"/>
      <c r="K273" s="32"/>
    </row>
    <row r="274" spans="2:11" ht="15" thickBot="1" x14ac:dyDescent="0.4">
      <c r="B274" s="119"/>
      <c r="C274" s="123"/>
      <c r="D274" s="123"/>
      <c r="E274" s="124"/>
      <c r="F274" s="124"/>
      <c r="G274" s="124"/>
      <c r="H274" s="124"/>
      <c r="I274" s="124"/>
      <c r="J274" s="125"/>
      <c r="K274" s="32"/>
    </row>
    <row r="275" spans="2:11" ht="15.5" thickTop="1" thickBot="1" x14ac:dyDescent="0.4">
      <c r="B275" s="119"/>
      <c r="C275" s="130" t="s">
        <v>93</v>
      </c>
      <c r="D275" s="130"/>
      <c r="E275" s="131">
        <v>116</v>
      </c>
      <c r="F275" s="131">
        <v>62</v>
      </c>
      <c r="G275" s="131">
        <v>59</v>
      </c>
      <c r="H275" s="131">
        <v>23</v>
      </c>
      <c r="I275" s="130">
        <f>SUBTOTAL(9,E275:H275)</f>
        <v>260</v>
      </c>
      <c r="J275" s="125"/>
      <c r="K275" s="60"/>
    </row>
    <row r="276" spans="2:11" ht="15" thickTop="1" x14ac:dyDescent="0.35">
      <c r="B276" s="119"/>
      <c r="C276" s="130" t="s">
        <v>94</v>
      </c>
      <c r="D276" s="130"/>
      <c r="E276" s="132">
        <f>E275/I275</f>
        <v>0.44615384615384618</v>
      </c>
      <c r="F276" s="157">
        <f>(F275+G275)/I275</f>
        <v>0.4653846153846154</v>
      </c>
      <c r="G276" s="157"/>
      <c r="H276" s="132">
        <f>H275/I275</f>
        <v>8.8461538461538466E-2</v>
      </c>
      <c r="I276" s="133">
        <f>SUBTOTAL(9,E276:H276)</f>
        <v>1</v>
      </c>
      <c r="J276" s="134"/>
      <c r="K276" s="58"/>
    </row>
    <row r="277" spans="2:11" x14ac:dyDescent="0.35">
      <c r="B277" s="119"/>
      <c r="C277" s="130" t="s">
        <v>105</v>
      </c>
      <c r="D277" s="130"/>
      <c r="E277" s="135">
        <v>5558</v>
      </c>
      <c r="F277" s="135">
        <v>3790</v>
      </c>
      <c r="G277" s="135">
        <v>4635</v>
      </c>
      <c r="H277" s="135">
        <v>2251</v>
      </c>
      <c r="I277" s="130">
        <f t="shared" ref="I277:I278" si="0">SUBTOTAL(9,E277:H277)</f>
        <v>16234</v>
      </c>
      <c r="J277" s="136"/>
      <c r="K277" s="59"/>
    </row>
    <row r="278" spans="2:11" x14ac:dyDescent="0.35">
      <c r="B278" s="119"/>
      <c r="C278" s="130" t="s">
        <v>50</v>
      </c>
      <c r="D278" s="130"/>
      <c r="E278" s="131">
        <f>E275*3</f>
        <v>348</v>
      </c>
      <c r="F278" s="131">
        <v>248</v>
      </c>
      <c r="G278" s="131">
        <f>G275*4</f>
        <v>236</v>
      </c>
      <c r="H278" s="131">
        <v>115</v>
      </c>
      <c r="I278" s="130">
        <f t="shared" si="0"/>
        <v>947</v>
      </c>
      <c r="J278" s="122"/>
      <c r="K278" s="3"/>
    </row>
    <row r="279" spans="2:11" x14ac:dyDescent="0.35">
      <c r="B279" s="119"/>
      <c r="C279" s="121"/>
      <c r="D279" s="121"/>
      <c r="E279" s="121"/>
      <c r="F279" s="121"/>
      <c r="G279" s="121"/>
      <c r="H279" s="137"/>
      <c r="I279" s="137"/>
      <c r="J279" s="134"/>
    </row>
    <row r="280" spans="2:11" x14ac:dyDescent="0.35">
      <c r="B280" s="138"/>
      <c r="C280" s="139"/>
      <c r="D280" s="139"/>
      <c r="E280" s="139"/>
      <c r="F280" s="139"/>
      <c r="G280" s="139"/>
      <c r="H280" s="140"/>
      <c r="I280" s="140"/>
      <c r="J280" s="141"/>
    </row>
    <row r="282" spans="2:11" x14ac:dyDescent="0.35">
      <c r="B282" s="61"/>
      <c r="C282" s="62"/>
      <c r="D282" s="62"/>
      <c r="E282" s="62"/>
      <c r="F282" s="62"/>
      <c r="G282" s="62"/>
      <c r="H282" s="63"/>
      <c r="I282" s="63"/>
      <c r="J282" s="64"/>
    </row>
    <row r="283" spans="2:11" ht="18.5" x14ac:dyDescent="0.45">
      <c r="B283" s="65"/>
      <c r="C283" s="66" t="s">
        <v>114</v>
      </c>
      <c r="D283" s="67"/>
      <c r="E283" s="67"/>
      <c r="F283" s="67"/>
      <c r="G283" s="67"/>
      <c r="H283" s="67"/>
      <c r="I283" s="67"/>
      <c r="J283" s="68"/>
    </row>
    <row r="284" spans="2:11" x14ac:dyDescent="0.35">
      <c r="B284" s="65"/>
      <c r="C284" s="69"/>
      <c r="D284" s="69"/>
      <c r="E284" s="144" t="s">
        <v>107</v>
      </c>
      <c r="F284" s="70" t="s">
        <v>108</v>
      </c>
      <c r="G284" s="70" t="s">
        <v>106</v>
      </c>
      <c r="H284" s="70" t="s">
        <v>109</v>
      </c>
      <c r="I284" s="70" t="s">
        <v>51</v>
      </c>
      <c r="J284" s="71"/>
    </row>
    <row r="285" spans="2:11" x14ac:dyDescent="0.35">
      <c r="B285" s="65"/>
      <c r="C285" s="72" t="s">
        <v>111</v>
      </c>
      <c r="D285" s="72"/>
      <c r="E285" s="73" t="s">
        <v>112</v>
      </c>
      <c r="F285" s="73" t="s">
        <v>116</v>
      </c>
      <c r="G285" s="73">
        <v>70</v>
      </c>
      <c r="H285" s="73" t="s">
        <v>110</v>
      </c>
      <c r="I285" s="74"/>
      <c r="J285" s="75"/>
    </row>
    <row r="286" spans="2:11" x14ac:dyDescent="0.35">
      <c r="B286" s="65"/>
      <c r="C286" s="69"/>
      <c r="D286" s="69"/>
      <c r="E286" s="70"/>
      <c r="F286" s="70"/>
      <c r="G286" s="70"/>
      <c r="H286" s="70"/>
      <c r="I286" s="70"/>
      <c r="J286" s="71"/>
    </row>
    <row r="287" spans="2:11" x14ac:dyDescent="0.35">
      <c r="B287" s="65"/>
      <c r="C287" s="76" t="s">
        <v>93</v>
      </c>
      <c r="D287" s="76"/>
      <c r="E287" s="79">
        <v>93</v>
      </c>
      <c r="F287" s="79">
        <v>50</v>
      </c>
      <c r="G287" s="79">
        <v>44</v>
      </c>
      <c r="H287" s="79">
        <v>12</v>
      </c>
      <c r="I287" s="76">
        <f>SUBTOTAL(9,E287:H287)</f>
        <v>199</v>
      </c>
      <c r="J287" s="71"/>
    </row>
    <row r="288" spans="2:11" x14ac:dyDescent="0.35">
      <c r="B288" s="65"/>
      <c r="C288" s="76" t="s">
        <v>94</v>
      </c>
      <c r="D288" s="76"/>
      <c r="E288" s="86">
        <f>E287/I287</f>
        <v>0.46733668341708545</v>
      </c>
      <c r="F288" s="158">
        <f>(F287+G287)/I287</f>
        <v>0.47236180904522612</v>
      </c>
      <c r="G288" s="158"/>
      <c r="H288" s="86">
        <f>H287/I287</f>
        <v>6.030150753768844E-2</v>
      </c>
      <c r="I288" s="87">
        <f>SUBTOTAL(9,E288:H288)</f>
        <v>1</v>
      </c>
      <c r="J288" s="81"/>
    </row>
    <row r="289" spans="2:10" x14ac:dyDescent="0.35">
      <c r="B289" s="65"/>
      <c r="C289" s="76" t="s">
        <v>105</v>
      </c>
      <c r="D289" s="76"/>
      <c r="E289" s="77">
        <v>4477</v>
      </c>
      <c r="F289" s="77">
        <v>2973</v>
      </c>
      <c r="G289" s="77">
        <v>3539</v>
      </c>
      <c r="H289" s="77">
        <v>1188</v>
      </c>
      <c r="I289" s="76">
        <f t="shared" ref="I289:I290" si="1">SUBTOTAL(9,E289:H289)</f>
        <v>12177</v>
      </c>
      <c r="J289" s="78"/>
    </row>
    <row r="290" spans="2:10" x14ac:dyDescent="0.35">
      <c r="B290" s="65"/>
      <c r="C290" s="76" t="s">
        <v>50</v>
      </c>
      <c r="D290" s="76"/>
      <c r="E290" s="79">
        <f>E287*3</f>
        <v>279</v>
      </c>
      <c r="F290" s="79">
        <v>200</v>
      </c>
      <c r="G290" s="79">
        <f>G287*4</f>
        <v>176</v>
      </c>
      <c r="H290" s="79">
        <v>60</v>
      </c>
      <c r="I290" s="76">
        <f t="shared" si="1"/>
        <v>715</v>
      </c>
      <c r="J290" s="68"/>
    </row>
    <row r="291" spans="2:10" x14ac:dyDescent="0.35">
      <c r="B291" s="65"/>
      <c r="C291" s="67"/>
      <c r="D291" s="67"/>
      <c r="E291" s="67"/>
      <c r="F291" s="67"/>
      <c r="G291" s="67"/>
      <c r="H291" s="80"/>
      <c r="I291" s="80"/>
      <c r="J291" s="81"/>
    </row>
    <row r="292" spans="2:10" x14ac:dyDescent="0.35">
      <c r="B292" s="82"/>
      <c r="C292" s="83"/>
      <c r="D292" s="83"/>
      <c r="E292" s="83"/>
      <c r="F292" s="83"/>
      <c r="G292" s="83"/>
      <c r="H292" s="84"/>
      <c r="I292" s="84"/>
      <c r="J292" s="85"/>
    </row>
    <row r="294" spans="2:10" x14ac:dyDescent="0.35">
      <c r="B294" s="88"/>
      <c r="C294" s="89"/>
      <c r="D294" s="89"/>
      <c r="E294" s="89"/>
      <c r="F294" s="89"/>
      <c r="G294" s="89"/>
      <c r="H294" s="90"/>
      <c r="I294" s="90"/>
      <c r="J294" s="91"/>
    </row>
    <row r="295" spans="2:10" ht="18.5" x14ac:dyDescent="0.45">
      <c r="B295" s="92"/>
      <c r="C295" s="93" t="s">
        <v>115</v>
      </c>
      <c r="D295" s="94"/>
      <c r="E295" s="94"/>
      <c r="F295" s="94"/>
      <c r="G295" s="94"/>
      <c r="H295" s="94"/>
      <c r="I295" s="94"/>
      <c r="J295" s="95"/>
    </row>
    <row r="296" spans="2:10" x14ac:dyDescent="0.35">
      <c r="B296" s="92"/>
      <c r="C296" s="96"/>
      <c r="D296" s="96"/>
      <c r="E296" s="145" t="s">
        <v>107</v>
      </c>
      <c r="F296" s="97" t="s">
        <v>108</v>
      </c>
      <c r="G296" s="97" t="s">
        <v>106</v>
      </c>
      <c r="H296" s="97" t="s">
        <v>109</v>
      </c>
      <c r="I296" s="97" t="s">
        <v>51</v>
      </c>
      <c r="J296" s="98"/>
    </row>
    <row r="297" spans="2:10" x14ac:dyDescent="0.35">
      <c r="B297" s="92"/>
      <c r="C297" s="99" t="s">
        <v>111</v>
      </c>
      <c r="D297" s="99"/>
      <c r="E297" s="100" t="s">
        <v>112</v>
      </c>
      <c r="F297" s="100" t="s">
        <v>116</v>
      </c>
      <c r="G297" s="100">
        <v>70</v>
      </c>
      <c r="H297" s="100" t="s">
        <v>110</v>
      </c>
      <c r="I297" s="101"/>
      <c r="J297" s="102"/>
    </row>
    <row r="298" spans="2:10" x14ac:dyDescent="0.35">
      <c r="B298" s="92"/>
      <c r="C298" s="96"/>
      <c r="D298" s="96"/>
      <c r="E298" s="97"/>
      <c r="F298" s="97"/>
      <c r="G298" s="97"/>
      <c r="H298" s="97"/>
      <c r="I298" s="97"/>
      <c r="J298" s="98"/>
    </row>
    <row r="299" spans="2:10" x14ac:dyDescent="0.35">
      <c r="B299" s="92"/>
      <c r="C299" s="103" t="s">
        <v>93</v>
      </c>
      <c r="D299" s="103"/>
      <c r="E299" s="106">
        <v>23</v>
      </c>
      <c r="F299" s="106">
        <v>12</v>
      </c>
      <c r="G299" s="106">
        <v>15</v>
      </c>
      <c r="H299" s="106">
        <v>11</v>
      </c>
      <c r="I299" s="103">
        <f>SUBTOTAL(9,E299:H299)</f>
        <v>61</v>
      </c>
      <c r="J299" s="98"/>
    </row>
    <row r="300" spans="2:10" x14ac:dyDescent="0.35">
      <c r="B300" s="92"/>
      <c r="C300" s="103" t="s">
        <v>94</v>
      </c>
      <c r="D300" s="103"/>
      <c r="E300" s="113">
        <f>E299/I299</f>
        <v>0.37704918032786883</v>
      </c>
      <c r="F300" s="156">
        <f>(F299+G299)/I299</f>
        <v>0.44262295081967212</v>
      </c>
      <c r="G300" s="156"/>
      <c r="H300" s="113">
        <f>H299/I299</f>
        <v>0.18032786885245902</v>
      </c>
      <c r="I300" s="114">
        <f>SUBTOTAL(9,E300:H300)</f>
        <v>1</v>
      </c>
      <c r="J300" s="108"/>
    </row>
    <row r="301" spans="2:10" x14ac:dyDescent="0.35">
      <c r="B301" s="92"/>
      <c r="C301" s="103" t="s">
        <v>105</v>
      </c>
      <c r="D301" s="103"/>
      <c r="E301" s="104">
        <v>1081</v>
      </c>
      <c r="F301" s="104">
        <v>817</v>
      </c>
      <c r="G301" s="104">
        <v>1096</v>
      </c>
      <c r="H301" s="104">
        <v>1063</v>
      </c>
      <c r="I301" s="103">
        <f t="shared" ref="I301:I302" si="2">SUBTOTAL(9,E301:H301)</f>
        <v>4057</v>
      </c>
      <c r="J301" s="105"/>
    </row>
    <row r="302" spans="2:10" x14ac:dyDescent="0.35">
      <c r="B302" s="92"/>
      <c r="C302" s="103" t="s">
        <v>50</v>
      </c>
      <c r="D302" s="103"/>
      <c r="E302" s="106">
        <f>E299*3</f>
        <v>69</v>
      </c>
      <c r="F302" s="106">
        <v>48</v>
      </c>
      <c r="G302" s="106">
        <f>G299*4</f>
        <v>60</v>
      </c>
      <c r="H302" s="106">
        <v>55</v>
      </c>
      <c r="I302" s="103">
        <f t="shared" si="2"/>
        <v>232</v>
      </c>
      <c r="J302" s="95"/>
    </row>
    <row r="303" spans="2:10" x14ac:dyDescent="0.35">
      <c r="B303" s="92"/>
      <c r="C303" s="94"/>
      <c r="D303" s="94"/>
      <c r="E303" s="94"/>
      <c r="F303" s="94"/>
      <c r="G303" s="94"/>
      <c r="H303" s="107"/>
      <c r="I303" s="107"/>
      <c r="J303" s="108"/>
    </row>
    <row r="304" spans="2:10" x14ac:dyDescent="0.35">
      <c r="B304" s="109"/>
      <c r="C304" s="110"/>
      <c r="D304" s="110"/>
      <c r="E304" s="110"/>
      <c r="F304" s="110"/>
      <c r="G304" s="110"/>
      <c r="H304" s="111"/>
      <c r="I304" s="111"/>
      <c r="J304" s="112"/>
    </row>
  </sheetData>
  <autoFilter ref="A4:J264">
    <filterColumn colId="2">
      <filters>
        <filter val="HA"/>
        <filter val="Investor"/>
        <filter val="Owner Occupier"/>
      </filters>
    </filterColumn>
  </autoFilter>
  <mergeCells count="3">
    <mergeCell ref="F300:G300"/>
    <mergeCell ref="F276:G276"/>
    <mergeCell ref="F288:G288"/>
  </mergeCells>
  <phoneticPr fontId="13" type="noConversion"/>
  <pageMargins left="0.70866141732283472" right="0.70866141732283472" top="0.74803149606299213" bottom="0.74803149606299213" header="0.31496062992125984" footer="0.31496062992125984"/>
  <pageSetup paperSize="9" scale="62" fitToHeight="2" orientation="portrait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>
    <pageSetUpPr fitToPage="1"/>
  </sheetPr>
  <dimension ref="A2:P188"/>
  <sheetViews>
    <sheetView showGridLines="0" zoomScale="85" zoomScaleNormal="85" workbookViewId="0">
      <pane ySplit="4" topLeftCell="A101" activePane="bottomLeft" state="frozen"/>
      <selection activeCell="M232" sqref="M232"/>
      <selection pane="bottomLeft" activeCell="P15" sqref="P15"/>
    </sheetView>
  </sheetViews>
  <sheetFormatPr defaultRowHeight="14.5" x14ac:dyDescent="0.35"/>
  <cols>
    <col min="2" max="2" width="4.54296875" style="3" customWidth="1"/>
    <col min="3" max="3" width="17.1796875" customWidth="1"/>
    <col min="4" max="4" width="3.6328125" customWidth="1"/>
    <col min="5" max="5" width="25.453125" customWidth="1"/>
    <col min="6" max="7" width="17.1796875" customWidth="1"/>
    <col min="8" max="8" width="17.1796875" style="12" customWidth="1"/>
    <col min="9" max="9" width="13.1796875" style="12" customWidth="1"/>
    <col min="10" max="11" width="20.26953125" customWidth="1"/>
    <col min="12" max="12" width="6.26953125" hidden="1" customWidth="1"/>
    <col min="13" max="13" width="11.453125" hidden="1" customWidth="1"/>
    <col min="14" max="14" width="16.6328125" customWidth="1"/>
    <col min="16" max="16" width="11.26953125" bestFit="1" customWidth="1"/>
  </cols>
  <sheetData>
    <row r="2" spans="1:13" x14ac:dyDescent="0.35">
      <c r="A2" s="1" t="s">
        <v>0</v>
      </c>
      <c r="B2" s="9"/>
    </row>
    <row r="4" spans="1:13" x14ac:dyDescent="0.35">
      <c r="A4" s="1" t="s">
        <v>1</v>
      </c>
      <c r="B4" s="9"/>
      <c r="C4" s="1" t="s">
        <v>2</v>
      </c>
      <c r="D4" s="1" t="s">
        <v>3</v>
      </c>
      <c r="E4" s="1" t="s">
        <v>4</v>
      </c>
      <c r="F4" s="1" t="s">
        <v>5</v>
      </c>
      <c r="G4" s="1" t="s">
        <v>6</v>
      </c>
      <c r="H4" s="19" t="s">
        <v>7</v>
      </c>
      <c r="I4" s="19" t="s">
        <v>50</v>
      </c>
      <c r="J4" s="1" t="s">
        <v>53</v>
      </c>
      <c r="K4" s="1"/>
    </row>
    <row r="5" spans="1:13" x14ac:dyDescent="0.35">
      <c r="A5" s="2" t="s">
        <v>8</v>
      </c>
      <c r="B5" s="11">
        <v>1</v>
      </c>
      <c r="C5" s="3" t="s">
        <v>9</v>
      </c>
      <c r="D5">
        <v>1</v>
      </c>
      <c r="E5" t="s">
        <v>10</v>
      </c>
      <c r="F5" t="s">
        <v>11</v>
      </c>
      <c r="G5" t="s">
        <v>12</v>
      </c>
      <c r="H5" s="12">
        <v>2</v>
      </c>
      <c r="I5" s="12">
        <v>4</v>
      </c>
      <c r="J5" s="12">
        <v>61</v>
      </c>
      <c r="K5" s="12"/>
      <c r="L5" t="str">
        <f>D5&amp;" "&amp;E5</f>
        <v>1 WELLINGS HOUSE</v>
      </c>
      <c r="M5" t="str">
        <f>IFERROR(VLOOKUP(L5,Sheet1!B:B,1,FALSE),"")</f>
        <v>1 Wellings House</v>
      </c>
    </row>
    <row r="6" spans="1:13" x14ac:dyDescent="0.35">
      <c r="A6" s="2" t="s">
        <v>8</v>
      </c>
      <c r="B6" s="11">
        <v>1</v>
      </c>
      <c r="C6" s="3" t="s">
        <v>13</v>
      </c>
      <c r="D6">
        <v>7</v>
      </c>
      <c r="E6" t="s">
        <v>10</v>
      </c>
      <c r="F6" t="s">
        <v>11</v>
      </c>
      <c r="G6" t="s">
        <v>12</v>
      </c>
      <c r="H6" s="12">
        <v>2</v>
      </c>
      <c r="I6" s="12">
        <v>4</v>
      </c>
      <c r="J6" s="12">
        <v>57</v>
      </c>
      <c r="K6" s="12"/>
      <c r="L6" t="str">
        <f t="shared" ref="L6:L69" si="0">D6&amp;" "&amp;E6</f>
        <v>7 WELLINGS HOUSE</v>
      </c>
      <c r="M6" t="str">
        <f>IFERROR(VLOOKUP(L6,Sheet1!B:B,1,FALSE),"")</f>
        <v/>
      </c>
    </row>
    <row r="7" spans="1:13" x14ac:dyDescent="0.35">
      <c r="A7" s="2" t="s">
        <v>8</v>
      </c>
      <c r="B7" s="11">
        <v>1</v>
      </c>
      <c r="C7" s="3" t="s">
        <v>14</v>
      </c>
      <c r="D7">
        <v>8</v>
      </c>
      <c r="E7" t="s">
        <v>10</v>
      </c>
      <c r="F7" t="s">
        <v>11</v>
      </c>
      <c r="G7" t="s">
        <v>12</v>
      </c>
      <c r="H7" s="12">
        <v>2</v>
      </c>
      <c r="I7" s="12">
        <v>4</v>
      </c>
      <c r="J7" s="12">
        <v>64</v>
      </c>
      <c r="K7" s="12"/>
      <c r="L7" t="str">
        <f t="shared" si="0"/>
        <v>8 WELLINGS HOUSE</v>
      </c>
      <c r="M7" t="str">
        <f>IFERROR(VLOOKUP(L7,Sheet1!B:B,1,FALSE),"")</f>
        <v/>
      </c>
    </row>
    <row r="8" spans="1:13" x14ac:dyDescent="0.35">
      <c r="A8" s="2" t="s">
        <v>8</v>
      </c>
      <c r="B8" s="11">
        <v>1</v>
      </c>
      <c r="C8" s="3" t="s">
        <v>9</v>
      </c>
      <c r="D8">
        <v>9</v>
      </c>
      <c r="E8" t="s">
        <v>10</v>
      </c>
      <c r="F8" t="s">
        <v>11</v>
      </c>
      <c r="G8" t="s">
        <v>12</v>
      </c>
      <c r="H8" s="12">
        <v>2</v>
      </c>
      <c r="I8" s="12">
        <v>4</v>
      </c>
      <c r="J8" s="12">
        <v>62</v>
      </c>
      <c r="K8" s="12"/>
      <c r="L8" t="str">
        <f t="shared" si="0"/>
        <v>9 WELLINGS HOUSE</v>
      </c>
      <c r="M8" t="str">
        <f>IFERROR(VLOOKUP(L8,Sheet1!B:B,1,FALSE),"")</f>
        <v>9 Wellings House</v>
      </c>
    </row>
    <row r="9" spans="1:13" x14ac:dyDescent="0.35">
      <c r="A9" s="2" t="s">
        <v>8</v>
      </c>
      <c r="B9" s="11">
        <v>1</v>
      </c>
      <c r="C9" s="3" t="s">
        <v>9</v>
      </c>
      <c r="D9">
        <v>10</v>
      </c>
      <c r="E9" t="s">
        <v>10</v>
      </c>
      <c r="F9" t="s">
        <v>11</v>
      </c>
      <c r="G9" t="s">
        <v>12</v>
      </c>
      <c r="H9" s="12">
        <v>2</v>
      </c>
      <c r="I9" s="12">
        <v>4</v>
      </c>
      <c r="J9" s="12">
        <v>61</v>
      </c>
      <c r="K9" s="12"/>
      <c r="L9" t="str">
        <f t="shared" si="0"/>
        <v>10 WELLINGS HOUSE</v>
      </c>
      <c r="M9" t="str">
        <f>IFERROR(VLOOKUP(L9,Sheet1!B:B,1,FALSE),"")</f>
        <v>10 Wellings House</v>
      </c>
    </row>
    <row r="10" spans="1:13" x14ac:dyDescent="0.35">
      <c r="A10" s="2" t="s">
        <v>8</v>
      </c>
      <c r="B10" s="11">
        <v>1</v>
      </c>
      <c r="C10" s="3" t="s">
        <v>9</v>
      </c>
      <c r="D10">
        <v>16</v>
      </c>
      <c r="E10" t="s">
        <v>10</v>
      </c>
      <c r="F10" t="s">
        <v>11</v>
      </c>
      <c r="G10" t="s">
        <v>12</v>
      </c>
      <c r="H10" s="12">
        <v>2</v>
      </c>
      <c r="I10" s="12">
        <v>4</v>
      </c>
      <c r="J10" s="12">
        <v>64</v>
      </c>
      <c r="K10" s="12"/>
      <c r="L10" t="str">
        <f t="shared" si="0"/>
        <v>16 WELLINGS HOUSE</v>
      </c>
      <c r="M10" t="str">
        <f>IFERROR(VLOOKUP(L10,Sheet1!B:B,1,FALSE),"")</f>
        <v>16 Wellings House</v>
      </c>
    </row>
    <row r="11" spans="1:13" x14ac:dyDescent="0.35">
      <c r="A11" s="2" t="s">
        <v>8</v>
      </c>
      <c r="B11" s="11">
        <v>1</v>
      </c>
      <c r="C11" s="3" t="s">
        <v>13</v>
      </c>
      <c r="D11">
        <v>17</v>
      </c>
      <c r="E11" t="s">
        <v>10</v>
      </c>
      <c r="F11" t="s">
        <v>11</v>
      </c>
      <c r="G11" t="s">
        <v>12</v>
      </c>
      <c r="H11" s="12">
        <v>2</v>
      </c>
      <c r="I11" s="12">
        <v>4</v>
      </c>
      <c r="J11" s="12">
        <v>59.72</v>
      </c>
      <c r="K11" s="12"/>
      <c r="L11" t="str">
        <f t="shared" si="0"/>
        <v>17 WELLINGS HOUSE</v>
      </c>
      <c r="M11" t="str">
        <f>IFERROR(VLOOKUP(L11,Sheet1!B:B,1,FALSE),"")</f>
        <v/>
      </c>
    </row>
    <row r="12" spans="1:13" x14ac:dyDescent="0.35">
      <c r="A12" s="2" t="s">
        <v>8</v>
      </c>
      <c r="B12" s="11">
        <v>1</v>
      </c>
      <c r="C12" s="3" t="s">
        <v>9</v>
      </c>
      <c r="D12">
        <v>19</v>
      </c>
      <c r="E12" t="s">
        <v>10</v>
      </c>
      <c r="F12" t="s">
        <v>11</v>
      </c>
      <c r="G12" t="s">
        <v>12</v>
      </c>
      <c r="H12" s="12">
        <v>2</v>
      </c>
      <c r="I12" s="12">
        <v>4</v>
      </c>
      <c r="J12" s="12">
        <v>61</v>
      </c>
      <c r="K12" s="12"/>
      <c r="L12" t="str">
        <f t="shared" si="0"/>
        <v>19 WELLINGS HOUSE</v>
      </c>
      <c r="M12" t="str">
        <f>IFERROR(VLOOKUP(L12,Sheet1!B:B,1,FALSE),"")</f>
        <v>19 Wellings House</v>
      </c>
    </row>
    <row r="13" spans="1:13" x14ac:dyDescent="0.35">
      <c r="A13" s="2" t="s">
        <v>8</v>
      </c>
      <c r="B13" s="11">
        <v>1</v>
      </c>
      <c r="C13" s="3" t="s">
        <v>9</v>
      </c>
      <c r="D13">
        <v>20</v>
      </c>
      <c r="E13" t="s">
        <v>10</v>
      </c>
      <c r="F13" t="s">
        <v>11</v>
      </c>
      <c r="G13" t="s">
        <v>12</v>
      </c>
      <c r="H13" s="12">
        <v>2</v>
      </c>
      <c r="I13" s="12">
        <v>4</v>
      </c>
      <c r="J13" s="12">
        <v>60</v>
      </c>
      <c r="K13" s="12"/>
      <c r="L13" t="str">
        <f t="shared" si="0"/>
        <v>20 WELLINGS HOUSE</v>
      </c>
      <c r="M13" t="str">
        <f>IFERROR(VLOOKUP(L13,Sheet1!B:B,1,FALSE),"")</f>
        <v>20 Wellings House</v>
      </c>
    </row>
    <row r="14" spans="1:13" x14ac:dyDescent="0.35">
      <c r="A14" s="2" t="s">
        <v>8</v>
      </c>
      <c r="B14" s="11">
        <v>1</v>
      </c>
      <c r="C14" s="3" t="s">
        <v>9</v>
      </c>
      <c r="D14">
        <v>21</v>
      </c>
      <c r="E14" t="s">
        <v>10</v>
      </c>
      <c r="F14" t="s">
        <v>11</v>
      </c>
      <c r="G14" t="s">
        <v>12</v>
      </c>
      <c r="H14" s="12">
        <v>2</v>
      </c>
      <c r="I14" s="12">
        <v>4</v>
      </c>
      <c r="J14" s="12">
        <v>64</v>
      </c>
      <c r="K14" s="12"/>
      <c r="L14" t="str">
        <f t="shared" si="0"/>
        <v>21 WELLINGS HOUSE</v>
      </c>
      <c r="M14" t="str">
        <f>IFERROR(VLOOKUP(L14,Sheet1!B:B,1,FALSE),"")</f>
        <v>21 Wellings House</v>
      </c>
    </row>
    <row r="15" spans="1:13" x14ac:dyDescent="0.35">
      <c r="A15" s="2" t="s">
        <v>8</v>
      </c>
      <c r="B15" s="11">
        <v>1</v>
      </c>
      <c r="C15" s="3" t="s">
        <v>9</v>
      </c>
      <c r="D15">
        <v>23</v>
      </c>
      <c r="E15" t="s">
        <v>10</v>
      </c>
      <c r="F15" t="s">
        <v>11</v>
      </c>
      <c r="G15" t="s">
        <v>12</v>
      </c>
      <c r="H15" s="12">
        <v>2</v>
      </c>
      <c r="I15" s="12">
        <v>4</v>
      </c>
      <c r="J15" s="12">
        <v>61</v>
      </c>
      <c r="K15" s="12"/>
      <c r="L15" t="str">
        <f t="shared" si="0"/>
        <v>23 WELLINGS HOUSE</v>
      </c>
      <c r="M15" t="str">
        <f>IFERROR(VLOOKUP(L15,Sheet1!B:B,1,FALSE),"")</f>
        <v>23 Wellings House</v>
      </c>
    </row>
    <row r="16" spans="1:13" hidden="1" x14ac:dyDescent="0.35">
      <c r="A16" s="2" t="s">
        <v>8</v>
      </c>
      <c r="B16" s="11">
        <v>1</v>
      </c>
      <c r="C16" s="3" t="s">
        <v>15</v>
      </c>
      <c r="D16">
        <v>2</v>
      </c>
      <c r="E16" t="s">
        <v>10</v>
      </c>
      <c r="F16" t="s">
        <v>11</v>
      </c>
      <c r="G16" t="s">
        <v>12</v>
      </c>
      <c r="H16" s="12">
        <v>2</v>
      </c>
      <c r="I16" s="12">
        <v>4</v>
      </c>
      <c r="J16" s="12">
        <v>65</v>
      </c>
      <c r="K16" s="12"/>
      <c r="L16" t="str">
        <f t="shared" si="0"/>
        <v>2 WELLINGS HOUSE</v>
      </c>
      <c r="M16" t="str">
        <f>IFERROR(VLOOKUP(L16,Sheet1!B:B,1,FALSE),"")</f>
        <v/>
      </c>
    </row>
    <row r="17" spans="1:13" hidden="1" x14ac:dyDescent="0.35">
      <c r="A17" s="2" t="s">
        <v>8</v>
      </c>
      <c r="B17" s="11">
        <v>1</v>
      </c>
      <c r="C17" s="3" t="s">
        <v>15</v>
      </c>
      <c r="D17">
        <v>3</v>
      </c>
      <c r="E17" t="s">
        <v>10</v>
      </c>
      <c r="F17" t="s">
        <v>11</v>
      </c>
      <c r="G17" t="s">
        <v>12</v>
      </c>
      <c r="H17" s="12">
        <v>2</v>
      </c>
      <c r="I17" s="12">
        <v>4</v>
      </c>
      <c r="J17" s="12">
        <v>64</v>
      </c>
      <c r="K17" s="12"/>
      <c r="L17" t="str">
        <f t="shared" si="0"/>
        <v>3 WELLINGS HOUSE</v>
      </c>
      <c r="M17" t="str">
        <f>IFERROR(VLOOKUP(L17,Sheet1!B:B,1,FALSE),"")</f>
        <v/>
      </c>
    </row>
    <row r="18" spans="1:13" hidden="1" x14ac:dyDescent="0.35">
      <c r="A18" s="2" t="s">
        <v>8</v>
      </c>
      <c r="B18" s="11">
        <v>1</v>
      </c>
      <c r="C18" s="3" t="s">
        <v>15</v>
      </c>
      <c r="D18">
        <v>4</v>
      </c>
      <c r="E18" t="s">
        <v>10</v>
      </c>
      <c r="F18" t="s">
        <v>11</v>
      </c>
      <c r="G18" t="s">
        <v>12</v>
      </c>
      <c r="H18" s="12">
        <v>2</v>
      </c>
      <c r="I18" s="12">
        <v>4</v>
      </c>
      <c r="J18" s="12">
        <v>65</v>
      </c>
      <c r="K18" s="12"/>
      <c r="L18" t="str">
        <f t="shared" si="0"/>
        <v>4 WELLINGS HOUSE</v>
      </c>
      <c r="M18" t="str">
        <f>IFERROR(VLOOKUP(L18,Sheet1!B:B,1,FALSE),"")</f>
        <v/>
      </c>
    </row>
    <row r="19" spans="1:13" hidden="1" x14ac:dyDescent="0.35">
      <c r="A19" s="2" t="s">
        <v>8</v>
      </c>
      <c r="B19" s="11">
        <v>1</v>
      </c>
      <c r="C19" s="3" t="s">
        <v>15</v>
      </c>
      <c r="D19">
        <v>5</v>
      </c>
      <c r="E19" t="s">
        <v>10</v>
      </c>
      <c r="F19" t="s">
        <v>11</v>
      </c>
      <c r="G19" t="s">
        <v>12</v>
      </c>
      <c r="H19" s="12">
        <v>2</v>
      </c>
      <c r="I19" s="12">
        <v>4</v>
      </c>
      <c r="J19" s="12">
        <v>65</v>
      </c>
      <c r="K19" s="12"/>
      <c r="L19" t="str">
        <f t="shared" si="0"/>
        <v>5 WELLINGS HOUSE</v>
      </c>
      <c r="M19" t="str">
        <f>IFERROR(VLOOKUP(L19,Sheet1!B:B,1,FALSE),"")</f>
        <v/>
      </c>
    </row>
    <row r="20" spans="1:13" hidden="1" x14ac:dyDescent="0.35">
      <c r="A20" s="2" t="s">
        <v>8</v>
      </c>
      <c r="B20" s="11">
        <v>1</v>
      </c>
      <c r="C20" s="3" t="s">
        <v>15</v>
      </c>
      <c r="D20">
        <v>6</v>
      </c>
      <c r="E20" t="s">
        <v>10</v>
      </c>
      <c r="F20" t="s">
        <v>11</v>
      </c>
      <c r="G20" t="s">
        <v>12</v>
      </c>
      <c r="H20" s="12">
        <v>2</v>
      </c>
      <c r="I20" s="12">
        <v>4</v>
      </c>
      <c r="J20" s="12">
        <v>65</v>
      </c>
      <c r="K20" s="12"/>
      <c r="L20" t="str">
        <f t="shared" si="0"/>
        <v>6 WELLINGS HOUSE</v>
      </c>
      <c r="M20" t="str">
        <f>IFERROR(VLOOKUP(L20,Sheet1!B:B,1,FALSE),"")</f>
        <v/>
      </c>
    </row>
    <row r="21" spans="1:13" hidden="1" x14ac:dyDescent="0.35">
      <c r="A21" s="2" t="s">
        <v>8</v>
      </c>
      <c r="B21" s="11">
        <v>1</v>
      </c>
      <c r="C21" s="3" t="s">
        <v>15</v>
      </c>
      <c r="D21">
        <v>11</v>
      </c>
      <c r="E21" t="s">
        <v>10</v>
      </c>
      <c r="F21" t="s">
        <v>11</v>
      </c>
      <c r="G21" t="s">
        <v>12</v>
      </c>
      <c r="H21" s="12">
        <v>2</v>
      </c>
      <c r="I21" s="12">
        <v>4</v>
      </c>
      <c r="J21" s="12">
        <v>65</v>
      </c>
      <c r="K21" s="12"/>
      <c r="L21" t="str">
        <f t="shared" si="0"/>
        <v>11 WELLINGS HOUSE</v>
      </c>
      <c r="M21" t="str">
        <f>IFERROR(VLOOKUP(L21,Sheet1!B:B,1,FALSE),"")</f>
        <v/>
      </c>
    </row>
    <row r="22" spans="1:13" hidden="1" x14ac:dyDescent="0.35">
      <c r="A22" s="2" t="s">
        <v>8</v>
      </c>
      <c r="B22" s="11">
        <v>1</v>
      </c>
      <c r="C22" s="3" t="s">
        <v>15</v>
      </c>
      <c r="D22">
        <v>12</v>
      </c>
      <c r="E22" t="s">
        <v>10</v>
      </c>
      <c r="F22" t="s">
        <v>11</v>
      </c>
      <c r="G22" t="s">
        <v>12</v>
      </c>
      <c r="H22" s="12">
        <v>2</v>
      </c>
      <c r="I22" s="12">
        <v>4</v>
      </c>
      <c r="J22" s="12">
        <v>65</v>
      </c>
      <c r="K22" s="12"/>
      <c r="L22" t="str">
        <f t="shared" si="0"/>
        <v>12 WELLINGS HOUSE</v>
      </c>
      <c r="M22" t="str">
        <f>IFERROR(VLOOKUP(L22,Sheet1!B:B,1,FALSE),"")</f>
        <v/>
      </c>
    </row>
    <row r="23" spans="1:13" hidden="1" x14ac:dyDescent="0.35">
      <c r="A23" s="2" t="s">
        <v>8</v>
      </c>
      <c r="B23" s="11">
        <v>1</v>
      </c>
      <c r="C23" s="3" t="s">
        <v>15</v>
      </c>
      <c r="D23">
        <v>14</v>
      </c>
      <c r="E23" t="s">
        <v>10</v>
      </c>
      <c r="F23" t="s">
        <v>11</v>
      </c>
      <c r="G23" t="s">
        <v>12</v>
      </c>
      <c r="H23" s="12">
        <v>2</v>
      </c>
      <c r="I23" s="12">
        <v>4</v>
      </c>
      <c r="J23" s="12">
        <v>130</v>
      </c>
      <c r="K23" s="12"/>
      <c r="L23" t="str">
        <f t="shared" si="0"/>
        <v>14 WELLINGS HOUSE</v>
      </c>
      <c r="M23" t="str">
        <f>IFERROR(VLOOKUP(L23,Sheet1!B:B,1,FALSE),"")</f>
        <v/>
      </c>
    </row>
    <row r="24" spans="1:13" hidden="1" x14ac:dyDescent="0.35">
      <c r="A24" s="2" t="s">
        <v>8</v>
      </c>
      <c r="B24" s="11">
        <v>1</v>
      </c>
      <c r="C24" s="3" t="s">
        <v>15</v>
      </c>
      <c r="D24">
        <v>15</v>
      </c>
      <c r="E24" t="s">
        <v>10</v>
      </c>
      <c r="F24" t="s">
        <v>11</v>
      </c>
      <c r="G24" t="s">
        <v>12</v>
      </c>
      <c r="H24" s="12">
        <v>2</v>
      </c>
      <c r="I24" s="12">
        <v>4</v>
      </c>
      <c r="J24" s="12">
        <v>65</v>
      </c>
      <c r="K24" s="12"/>
      <c r="L24" t="str">
        <f t="shared" si="0"/>
        <v>15 WELLINGS HOUSE</v>
      </c>
      <c r="M24" t="str">
        <f>IFERROR(VLOOKUP(L24,Sheet1!B:B,1,FALSE),"")</f>
        <v/>
      </c>
    </row>
    <row r="25" spans="1:13" hidden="1" x14ac:dyDescent="0.35">
      <c r="A25" s="2" t="s">
        <v>8</v>
      </c>
      <c r="B25" s="11">
        <v>1</v>
      </c>
      <c r="C25" s="3" t="s">
        <v>15</v>
      </c>
      <c r="D25">
        <v>18</v>
      </c>
      <c r="E25" t="s">
        <v>10</v>
      </c>
      <c r="F25" t="s">
        <v>11</v>
      </c>
      <c r="G25" t="s">
        <v>12</v>
      </c>
      <c r="H25" s="12">
        <v>2</v>
      </c>
      <c r="I25" s="12">
        <v>4</v>
      </c>
      <c r="J25" s="12">
        <v>64</v>
      </c>
      <c r="K25" s="12"/>
      <c r="L25" t="str">
        <f t="shared" si="0"/>
        <v>18 WELLINGS HOUSE</v>
      </c>
      <c r="M25" t="str">
        <f>IFERROR(VLOOKUP(L25,Sheet1!B:B,1,FALSE),"")</f>
        <v/>
      </c>
    </row>
    <row r="26" spans="1:13" hidden="1" x14ac:dyDescent="0.35">
      <c r="A26" s="2" t="s">
        <v>8</v>
      </c>
      <c r="B26" s="11">
        <v>1</v>
      </c>
      <c r="C26" s="3" t="s">
        <v>15</v>
      </c>
      <c r="D26">
        <v>22</v>
      </c>
      <c r="E26" t="s">
        <v>10</v>
      </c>
      <c r="F26" t="s">
        <v>11</v>
      </c>
      <c r="G26" t="s">
        <v>12</v>
      </c>
      <c r="H26" s="12">
        <v>2</v>
      </c>
      <c r="I26" s="12">
        <v>4</v>
      </c>
      <c r="J26" s="12">
        <v>64</v>
      </c>
      <c r="K26" s="12"/>
      <c r="L26" t="str">
        <f t="shared" si="0"/>
        <v>22 WELLINGS HOUSE</v>
      </c>
      <c r="M26" t="str">
        <f>IFERROR(VLOOKUP(L26,Sheet1!B:B,1,FALSE),"")</f>
        <v/>
      </c>
    </row>
    <row r="27" spans="1:13" hidden="1" x14ac:dyDescent="0.35">
      <c r="A27" s="2" t="s">
        <v>8</v>
      </c>
      <c r="B27" s="11">
        <v>1</v>
      </c>
      <c r="C27" s="3" t="s">
        <v>15</v>
      </c>
      <c r="D27">
        <v>24</v>
      </c>
      <c r="E27" t="s">
        <v>10</v>
      </c>
      <c r="F27" t="s">
        <v>11</v>
      </c>
      <c r="G27" t="s">
        <v>12</v>
      </c>
      <c r="H27" s="12">
        <v>2</v>
      </c>
      <c r="I27" s="12">
        <v>4</v>
      </c>
      <c r="J27" s="12">
        <v>64</v>
      </c>
      <c r="K27" s="12"/>
      <c r="L27" t="str">
        <f t="shared" si="0"/>
        <v>24 WELLINGS HOUSE</v>
      </c>
      <c r="M27" t="str">
        <f>IFERROR(VLOOKUP(L27,Sheet1!B:B,1,FALSE),"")</f>
        <v/>
      </c>
    </row>
    <row r="28" spans="1:13" hidden="1" x14ac:dyDescent="0.35">
      <c r="A28" s="2" t="s">
        <v>8</v>
      </c>
      <c r="B28" s="11">
        <v>1</v>
      </c>
      <c r="C28" s="3" t="s">
        <v>15</v>
      </c>
      <c r="D28">
        <v>25</v>
      </c>
      <c r="E28" t="s">
        <v>10</v>
      </c>
      <c r="F28" t="s">
        <v>11</v>
      </c>
      <c r="G28" t="s">
        <v>12</v>
      </c>
      <c r="H28" s="12">
        <v>2</v>
      </c>
      <c r="I28" s="12">
        <v>4</v>
      </c>
      <c r="J28" s="12">
        <v>64</v>
      </c>
      <c r="K28" s="12"/>
      <c r="L28" t="str">
        <f t="shared" si="0"/>
        <v>25 WELLINGS HOUSE</v>
      </c>
      <c r="M28" t="str">
        <f>IFERROR(VLOOKUP(L28,Sheet1!B:B,1,FALSE),"")</f>
        <v/>
      </c>
    </row>
    <row r="29" spans="1:13" hidden="1" x14ac:dyDescent="0.35">
      <c r="A29" s="2" t="s">
        <v>8</v>
      </c>
      <c r="B29" s="11">
        <v>1</v>
      </c>
      <c r="C29" s="3" t="s">
        <v>15</v>
      </c>
      <c r="D29">
        <v>26</v>
      </c>
      <c r="E29" t="s">
        <v>10</v>
      </c>
      <c r="F29" t="s">
        <v>11</v>
      </c>
      <c r="G29" t="s">
        <v>12</v>
      </c>
      <c r="H29" s="12">
        <v>2</v>
      </c>
      <c r="I29" s="12">
        <v>4</v>
      </c>
      <c r="J29" s="12">
        <v>64</v>
      </c>
      <c r="K29" s="12"/>
      <c r="L29" t="str">
        <f t="shared" si="0"/>
        <v>26 WELLINGS HOUSE</v>
      </c>
      <c r="M29" t="str">
        <f>IFERROR(VLOOKUP(L29,Sheet1!B:B,1,FALSE),"")</f>
        <v/>
      </c>
    </row>
    <row r="30" spans="1:13" hidden="1" x14ac:dyDescent="0.35">
      <c r="A30" s="2" t="s">
        <v>8</v>
      </c>
      <c r="B30" s="11">
        <v>1</v>
      </c>
      <c r="C30" s="3" t="s">
        <v>15</v>
      </c>
      <c r="D30">
        <v>27</v>
      </c>
      <c r="E30" t="s">
        <v>10</v>
      </c>
      <c r="F30" t="s">
        <v>11</v>
      </c>
      <c r="G30" t="s">
        <v>12</v>
      </c>
      <c r="H30" s="12">
        <v>2</v>
      </c>
      <c r="I30" s="12">
        <v>4</v>
      </c>
      <c r="J30" s="12">
        <v>64</v>
      </c>
      <c r="K30" s="12"/>
      <c r="L30" t="str">
        <f t="shared" si="0"/>
        <v>27 WELLINGS HOUSE</v>
      </c>
      <c r="M30" t="str">
        <f>IFERROR(VLOOKUP(L30,Sheet1!B:B,1,FALSE),"")</f>
        <v/>
      </c>
    </row>
    <row r="31" spans="1:13" hidden="1" x14ac:dyDescent="0.35">
      <c r="A31" s="2" t="s">
        <v>8</v>
      </c>
      <c r="B31" s="11">
        <v>1</v>
      </c>
      <c r="C31" s="3" t="s">
        <v>15</v>
      </c>
      <c r="D31">
        <v>28</v>
      </c>
      <c r="E31" t="s">
        <v>10</v>
      </c>
      <c r="F31" t="s">
        <v>11</v>
      </c>
      <c r="G31" t="s">
        <v>12</v>
      </c>
      <c r="H31" s="12">
        <v>2</v>
      </c>
      <c r="I31" s="12">
        <v>4</v>
      </c>
      <c r="J31" s="12">
        <v>64</v>
      </c>
      <c r="K31" s="12"/>
      <c r="L31" t="str">
        <f t="shared" si="0"/>
        <v>28 WELLINGS HOUSE</v>
      </c>
      <c r="M31" t="str">
        <f>IFERROR(VLOOKUP(L31,Sheet1!B:B,1,FALSE),"")</f>
        <v/>
      </c>
    </row>
    <row r="32" spans="1:13" hidden="1" x14ac:dyDescent="0.35">
      <c r="A32" s="2" t="s">
        <v>8</v>
      </c>
      <c r="B32" s="11">
        <v>1</v>
      </c>
      <c r="C32" s="3" t="s">
        <v>15</v>
      </c>
      <c r="D32">
        <v>30</v>
      </c>
      <c r="E32" t="s">
        <v>10</v>
      </c>
      <c r="F32" t="s">
        <v>11</v>
      </c>
      <c r="G32" t="s">
        <v>12</v>
      </c>
      <c r="H32" s="12">
        <v>2</v>
      </c>
      <c r="I32" s="12">
        <v>4</v>
      </c>
      <c r="J32" s="12">
        <v>64</v>
      </c>
      <c r="K32" s="12"/>
      <c r="L32" t="str">
        <f t="shared" si="0"/>
        <v>30 WELLINGS HOUSE</v>
      </c>
      <c r="M32" t="str">
        <f>IFERROR(VLOOKUP(L32,Sheet1!B:B,1,FALSE),"")</f>
        <v/>
      </c>
    </row>
    <row r="33" spans="1:13" hidden="1" x14ac:dyDescent="0.35">
      <c r="A33" s="2" t="s">
        <v>8</v>
      </c>
      <c r="B33" s="11">
        <v>1</v>
      </c>
      <c r="C33" s="3" t="s">
        <v>15</v>
      </c>
      <c r="D33">
        <v>31</v>
      </c>
      <c r="E33" t="s">
        <v>10</v>
      </c>
      <c r="F33" t="s">
        <v>11</v>
      </c>
      <c r="G33" t="s">
        <v>12</v>
      </c>
      <c r="H33" s="12">
        <v>2</v>
      </c>
      <c r="I33" s="12">
        <v>4</v>
      </c>
      <c r="J33" s="12">
        <v>65</v>
      </c>
      <c r="K33" s="12"/>
      <c r="L33" t="str">
        <f t="shared" si="0"/>
        <v>31 WELLINGS HOUSE</v>
      </c>
      <c r="M33" t="str">
        <f>IFERROR(VLOOKUP(L33,Sheet1!B:B,1,FALSE),"")</f>
        <v/>
      </c>
    </row>
    <row r="34" spans="1:13" hidden="1" x14ac:dyDescent="0.35">
      <c r="A34" s="2" t="s">
        <v>8</v>
      </c>
      <c r="B34" s="11">
        <v>1</v>
      </c>
      <c r="C34" s="3" t="s">
        <v>15</v>
      </c>
      <c r="D34">
        <v>32</v>
      </c>
      <c r="E34" t="s">
        <v>10</v>
      </c>
      <c r="F34" t="s">
        <v>11</v>
      </c>
      <c r="G34" t="s">
        <v>12</v>
      </c>
      <c r="H34" s="12">
        <v>2</v>
      </c>
      <c r="I34" s="12">
        <v>4</v>
      </c>
      <c r="J34" s="12">
        <v>66</v>
      </c>
      <c r="K34" s="12"/>
      <c r="L34" t="str">
        <f t="shared" si="0"/>
        <v>32 WELLINGS HOUSE</v>
      </c>
      <c r="M34" t="str">
        <f>IFERROR(VLOOKUP(L34,Sheet1!B:B,1,FALSE),"")</f>
        <v/>
      </c>
    </row>
    <row r="35" spans="1:13" hidden="1" x14ac:dyDescent="0.35">
      <c r="A35" s="2" t="s">
        <v>8</v>
      </c>
      <c r="B35" s="11">
        <v>1</v>
      </c>
      <c r="C35" s="3" t="s">
        <v>15</v>
      </c>
      <c r="D35">
        <v>33</v>
      </c>
      <c r="E35" t="s">
        <v>10</v>
      </c>
      <c r="F35" t="s">
        <v>11</v>
      </c>
      <c r="G35" t="s">
        <v>12</v>
      </c>
      <c r="H35" s="12">
        <v>2</v>
      </c>
      <c r="I35" s="12">
        <v>4</v>
      </c>
      <c r="J35" s="12">
        <v>64</v>
      </c>
      <c r="K35" s="12"/>
      <c r="L35" t="str">
        <f t="shared" si="0"/>
        <v>33 WELLINGS HOUSE</v>
      </c>
      <c r="M35" t="str">
        <f>IFERROR(VLOOKUP(L35,Sheet1!B:B,1,FALSE),"")</f>
        <v/>
      </c>
    </row>
    <row r="36" spans="1:13" hidden="1" x14ac:dyDescent="0.35">
      <c r="A36" s="2" t="s">
        <v>8</v>
      </c>
      <c r="B36" s="11">
        <v>1</v>
      </c>
      <c r="C36" s="3" t="s">
        <v>15</v>
      </c>
      <c r="D36">
        <v>34</v>
      </c>
      <c r="E36" t="s">
        <v>10</v>
      </c>
      <c r="F36" t="s">
        <v>11</v>
      </c>
      <c r="G36" t="s">
        <v>12</v>
      </c>
      <c r="H36" s="12">
        <v>2</v>
      </c>
      <c r="I36" s="12">
        <v>4</v>
      </c>
      <c r="J36" s="12">
        <v>64</v>
      </c>
      <c r="K36" s="12"/>
      <c r="L36" t="str">
        <f t="shared" si="0"/>
        <v>34 WELLINGS HOUSE</v>
      </c>
      <c r="M36" t="str">
        <f>IFERROR(VLOOKUP(L36,Sheet1!B:B,1,FALSE),"")</f>
        <v/>
      </c>
    </row>
    <row r="37" spans="1:13" hidden="1" x14ac:dyDescent="0.35">
      <c r="A37" s="2" t="s">
        <v>8</v>
      </c>
      <c r="B37" s="11">
        <v>1</v>
      </c>
      <c r="C37" s="3" t="s">
        <v>15</v>
      </c>
      <c r="D37">
        <v>35</v>
      </c>
      <c r="E37" t="s">
        <v>10</v>
      </c>
      <c r="F37" t="s">
        <v>11</v>
      </c>
      <c r="G37" t="s">
        <v>12</v>
      </c>
      <c r="H37" s="12">
        <v>2</v>
      </c>
      <c r="I37" s="12">
        <v>4</v>
      </c>
      <c r="J37" s="12">
        <v>65</v>
      </c>
      <c r="K37" s="12"/>
      <c r="L37" t="str">
        <f t="shared" si="0"/>
        <v>35 WELLINGS HOUSE</v>
      </c>
      <c r="M37" t="str">
        <f>IFERROR(VLOOKUP(L37,Sheet1!B:B,1,FALSE),"")</f>
        <v/>
      </c>
    </row>
    <row r="38" spans="1:13" hidden="1" x14ac:dyDescent="0.35">
      <c r="A38" s="2" t="s">
        <v>8</v>
      </c>
      <c r="B38" s="11">
        <v>1</v>
      </c>
      <c r="C38" s="3" t="s">
        <v>15</v>
      </c>
      <c r="D38">
        <v>36</v>
      </c>
      <c r="E38" t="s">
        <v>10</v>
      </c>
      <c r="F38" t="s">
        <v>11</v>
      </c>
      <c r="G38" t="s">
        <v>12</v>
      </c>
      <c r="H38" s="12">
        <v>2</v>
      </c>
      <c r="I38" s="12">
        <v>4</v>
      </c>
      <c r="J38" s="12">
        <v>64</v>
      </c>
      <c r="K38" s="12"/>
      <c r="L38" t="str">
        <f t="shared" si="0"/>
        <v>36 WELLINGS HOUSE</v>
      </c>
      <c r="M38" t="str">
        <f>IFERROR(VLOOKUP(L38,Sheet1!B:B,1,FALSE),"")</f>
        <v/>
      </c>
    </row>
    <row r="39" spans="1:13" hidden="1" x14ac:dyDescent="0.35">
      <c r="A39" s="2" t="s">
        <v>8</v>
      </c>
      <c r="B39" s="11">
        <v>1</v>
      </c>
      <c r="C39" s="3" t="s">
        <v>15</v>
      </c>
      <c r="D39">
        <v>37</v>
      </c>
      <c r="E39" t="s">
        <v>10</v>
      </c>
      <c r="F39" t="s">
        <v>11</v>
      </c>
      <c r="G39" t="s">
        <v>12</v>
      </c>
      <c r="H39" s="12">
        <v>2</v>
      </c>
      <c r="I39" s="12">
        <v>4</v>
      </c>
      <c r="J39" s="12">
        <v>65</v>
      </c>
      <c r="K39" s="12"/>
      <c r="L39" t="str">
        <f t="shared" si="0"/>
        <v>37 WELLINGS HOUSE</v>
      </c>
      <c r="M39" t="str">
        <f>IFERROR(VLOOKUP(L39,Sheet1!B:B,1,FALSE),"")</f>
        <v/>
      </c>
    </row>
    <row r="40" spans="1:13" hidden="1" x14ac:dyDescent="0.35">
      <c r="A40" s="2" t="s">
        <v>8</v>
      </c>
      <c r="B40" s="11">
        <v>1</v>
      </c>
      <c r="C40" s="3" t="s">
        <v>15</v>
      </c>
      <c r="D40">
        <v>38</v>
      </c>
      <c r="E40" t="s">
        <v>10</v>
      </c>
      <c r="F40" t="s">
        <v>11</v>
      </c>
      <c r="G40" t="s">
        <v>12</v>
      </c>
      <c r="H40" s="12">
        <v>2</v>
      </c>
      <c r="I40" s="12">
        <v>4</v>
      </c>
      <c r="J40" s="12">
        <v>65</v>
      </c>
      <c r="K40" s="12"/>
      <c r="L40" t="str">
        <f t="shared" si="0"/>
        <v>38 WELLINGS HOUSE</v>
      </c>
      <c r="M40" t="str">
        <f>IFERROR(VLOOKUP(L40,Sheet1!B:B,1,FALSE),"")</f>
        <v/>
      </c>
    </row>
    <row r="41" spans="1:13" hidden="1" x14ac:dyDescent="0.35">
      <c r="A41" s="2" t="s">
        <v>8</v>
      </c>
      <c r="B41" s="11">
        <v>1</v>
      </c>
      <c r="C41" s="3" t="s">
        <v>15</v>
      </c>
      <c r="D41">
        <v>39</v>
      </c>
      <c r="E41" t="s">
        <v>10</v>
      </c>
      <c r="F41" t="s">
        <v>11</v>
      </c>
      <c r="G41" t="s">
        <v>12</v>
      </c>
      <c r="H41" s="12">
        <v>2</v>
      </c>
      <c r="I41" s="12">
        <v>4</v>
      </c>
      <c r="J41" s="12">
        <v>65</v>
      </c>
      <c r="K41" s="12"/>
      <c r="L41" t="str">
        <f t="shared" si="0"/>
        <v>39 WELLINGS HOUSE</v>
      </c>
      <c r="M41" t="str">
        <f>IFERROR(VLOOKUP(L41,Sheet1!B:B,1,FALSE),"")</f>
        <v/>
      </c>
    </row>
    <row r="42" spans="1:13" hidden="1" x14ac:dyDescent="0.35">
      <c r="A42" s="2" t="s">
        <v>8</v>
      </c>
      <c r="B42" s="11">
        <v>1</v>
      </c>
      <c r="C42" s="3" t="s">
        <v>15</v>
      </c>
      <c r="D42">
        <v>40</v>
      </c>
      <c r="E42" t="s">
        <v>10</v>
      </c>
      <c r="F42" t="s">
        <v>11</v>
      </c>
      <c r="G42" t="s">
        <v>12</v>
      </c>
      <c r="H42" s="12">
        <v>2</v>
      </c>
      <c r="I42" s="12">
        <v>4</v>
      </c>
      <c r="J42" s="12">
        <v>64</v>
      </c>
      <c r="K42" s="12"/>
      <c r="L42" t="str">
        <f t="shared" si="0"/>
        <v>40 WELLINGS HOUSE</v>
      </c>
      <c r="M42" t="str">
        <f>IFERROR(VLOOKUP(L42,Sheet1!B:B,1,FALSE),"")</f>
        <v/>
      </c>
    </row>
    <row r="43" spans="1:13" hidden="1" x14ac:dyDescent="0.35">
      <c r="A43" s="2" t="s">
        <v>8</v>
      </c>
      <c r="B43" s="11">
        <v>1</v>
      </c>
      <c r="C43" s="3" t="s">
        <v>15</v>
      </c>
      <c r="D43">
        <v>41</v>
      </c>
      <c r="E43" t="s">
        <v>10</v>
      </c>
      <c r="F43" t="s">
        <v>11</v>
      </c>
      <c r="G43" t="s">
        <v>12</v>
      </c>
      <c r="H43" s="12">
        <v>2</v>
      </c>
      <c r="I43" s="12">
        <v>4</v>
      </c>
      <c r="J43" s="12">
        <v>64</v>
      </c>
      <c r="K43" s="12"/>
      <c r="L43" t="str">
        <f t="shared" si="0"/>
        <v>41 WELLINGS HOUSE</v>
      </c>
      <c r="M43" t="str">
        <f>IFERROR(VLOOKUP(L43,Sheet1!B:B,1,FALSE),"")</f>
        <v/>
      </c>
    </row>
    <row r="44" spans="1:13" hidden="1" x14ac:dyDescent="0.35">
      <c r="A44" s="2" t="s">
        <v>8</v>
      </c>
      <c r="B44" s="11">
        <v>1</v>
      </c>
      <c r="C44" s="3" t="s">
        <v>15</v>
      </c>
      <c r="D44">
        <v>42</v>
      </c>
      <c r="E44" t="s">
        <v>10</v>
      </c>
      <c r="F44" t="s">
        <v>11</v>
      </c>
      <c r="G44" t="s">
        <v>12</v>
      </c>
      <c r="H44" s="12">
        <v>2</v>
      </c>
      <c r="I44" s="12">
        <v>4</v>
      </c>
      <c r="J44" s="12">
        <v>64</v>
      </c>
      <c r="K44" s="12"/>
      <c r="L44" t="str">
        <f t="shared" si="0"/>
        <v>42 WELLINGS HOUSE</v>
      </c>
      <c r="M44" t="str">
        <f>IFERROR(VLOOKUP(L44,Sheet1!B:B,1,FALSE),"")</f>
        <v/>
      </c>
    </row>
    <row r="45" spans="1:13" hidden="1" x14ac:dyDescent="0.35">
      <c r="A45" s="2" t="s">
        <v>8</v>
      </c>
      <c r="B45" s="11">
        <v>1</v>
      </c>
      <c r="C45" s="3" t="s">
        <v>15</v>
      </c>
      <c r="D45">
        <v>44</v>
      </c>
      <c r="E45" t="s">
        <v>10</v>
      </c>
      <c r="F45" t="s">
        <v>11</v>
      </c>
      <c r="G45" t="s">
        <v>12</v>
      </c>
      <c r="H45" s="12">
        <v>2</v>
      </c>
      <c r="I45" s="12">
        <v>4</v>
      </c>
      <c r="J45" s="12">
        <v>65</v>
      </c>
      <c r="K45" s="12"/>
      <c r="L45" t="str">
        <f t="shared" si="0"/>
        <v>44 WELLINGS HOUSE</v>
      </c>
      <c r="M45" t="str">
        <f>IFERROR(VLOOKUP(L45,Sheet1!B:B,1,FALSE),"")</f>
        <v/>
      </c>
    </row>
    <row r="46" spans="1:13" hidden="1" x14ac:dyDescent="0.35">
      <c r="A46" s="2" t="s">
        <v>8</v>
      </c>
      <c r="B46" s="11">
        <v>1</v>
      </c>
      <c r="C46" s="3" t="s">
        <v>15</v>
      </c>
      <c r="D46">
        <v>45</v>
      </c>
      <c r="E46" t="s">
        <v>10</v>
      </c>
      <c r="F46" t="s">
        <v>11</v>
      </c>
      <c r="G46" t="s">
        <v>12</v>
      </c>
      <c r="H46" s="12">
        <v>2</v>
      </c>
      <c r="I46" s="12">
        <v>4</v>
      </c>
      <c r="J46" s="12">
        <v>65</v>
      </c>
      <c r="K46" s="12"/>
      <c r="L46" t="str">
        <f t="shared" si="0"/>
        <v>45 WELLINGS HOUSE</v>
      </c>
      <c r="M46" t="str">
        <f>IFERROR(VLOOKUP(L46,Sheet1!B:B,1,FALSE),"")</f>
        <v/>
      </c>
    </row>
    <row r="47" spans="1:13" hidden="1" x14ac:dyDescent="0.35">
      <c r="A47" s="2" t="s">
        <v>8</v>
      </c>
      <c r="B47" s="11">
        <v>1</v>
      </c>
      <c r="C47" s="3" t="s">
        <v>15</v>
      </c>
      <c r="D47">
        <v>46</v>
      </c>
      <c r="E47" t="s">
        <v>10</v>
      </c>
      <c r="F47" t="s">
        <v>11</v>
      </c>
      <c r="G47" t="s">
        <v>12</v>
      </c>
      <c r="H47" s="12">
        <v>2</v>
      </c>
      <c r="I47" s="12">
        <v>4</v>
      </c>
      <c r="J47" s="12">
        <v>66</v>
      </c>
      <c r="K47" s="12"/>
      <c r="L47" t="str">
        <f t="shared" si="0"/>
        <v>46 WELLINGS HOUSE</v>
      </c>
      <c r="M47" t="str">
        <f>IFERROR(VLOOKUP(L47,Sheet1!B:B,1,FALSE),"")</f>
        <v/>
      </c>
    </row>
    <row r="48" spans="1:13" hidden="1" x14ac:dyDescent="0.35">
      <c r="A48" s="2" t="s">
        <v>8</v>
      </c>
      <c r="B48" s="11">
        <v>1</v>
      </c>
      <c r="C48" s="3" t="s">
        <v>15</v>
      </c>
      <c r="D48">
        <v>47</v>
      </c>
      <c r="E48" t="s">
        <v>10</v>
      </c>
      <c r="F48" t="s">
        <v>11</v>
      </c>
      <c r="G48" t="s">
        <v>12</v>
      </c>
      <c r="H48" s="12">
        <v>2</v>
      </c>
      <c r="I48" s="12">
        <v>4</v>
      </c>
      <c r="J48" s="12">
        <v>66</v>
      </c>
      <c r="K48" s="12"/>
      <c r="L48" t="str">
        <f t="shared" si="0"/>
        <v>47 WELLINGS HOUSE</v>
      </c>
      <c r="M48" t="str">
        <f>IFERROR(VLOOKUP(L48,Sheet1!B:B,1,FALSE),"")</f>
        <v/>
      </c>
    </row>
    <row r="49" spans="1:16" hidden="1" x14ac:dyDescent="0.35">
      <c r="A49" s="2" t="s">
        <v>8</v>
      </c>
      <c r="B49" s="11">
        <v>1</v>
      </c>
      <c r="C49" s="3" t="s">
        <v>15</v>
      </c>
      <c r="D49">
        <v>48</v>
      </c>
      <c r="E49" t="s">
        <v>10</v>
      </c>
      <c r="F49" t="s">
        <v>11</v>
      </c>
      <c r="G49" t="s">
        <v>12</v>
      </c>
      <c r="H49" s="12">
        <v>2</v>
      </c>
      <c r="I49" s="12">
        <v>4</v>
      </c>
      <c r="J49" s="12">
        <v>68</v>
      </c>
      <c r="K49" s="12"/>
      <c r="L49" t="str">
        <f t="shared" si="0"/>
        <v>48 WELLINGS HOUSE</v>
      </c>
      <c r="M49" t="str">
        <f>IFERROR(VLOOKUP(L49,Sheet1!B:B,1,FALSE),"")</f>
        <v/>
      </c>
    </row>
    <row r="50" spans="1:16" hidden="1" x14ac:dyDescent="0.35">
      <c r="A50" s="2" t="s">
        <v>8</v>
      </c>
      <c r="B50" s="11">
        <v>1</v>
      </c>
      <c r="C50" s="3" t="s">
        <v>15</v>
      </c>
      <c r="D50">
        <v>29</v>
      </c>
      <c r="E50" t="s">
        <v>10</v>
      </c>
      <c r="F50" t="s">
        <v>16</v>
      </c>
      <c r="G50" t="s">
        <v>12</v>
      </c>
      <c r="H50" s="12">
        <v>2</v>
      </c>
      <c r="I50" s="12">
        <v>4</v>
      </c>
      <c r="J50" s="12">
        <v>64</v>
      </c>
      <c r="K50" s="12"/>
      <c r="L50" t="str">
        <f t="shared" si="0"/>
        <v>29 WELLINGS HOUSE</v>
      </c>
      <c r="M50" t="str">
        <f>IFERROR(VLOOKUP(L50,Sheet1!B:B,1,FALSE),"")</f>
        <v/>
      </c>
    </row>
    <row r="51" spans="1:16" hidden="1" x14ac:dyDescent="0.35">
      <c r="A51" s="2" t="s">
        <v>8</v>
      </c>
      <c r="B51" s="11">
        <v>1</v>
      </c>
      <c r="C51" s="3" t="s">
        <v>15</v>
      </c>
      <c r="D51">
        <v>43</v>
      </c>
      <c r="E51" t="s">
        <v>10</v>
      </c>
      <c r="F51" t="s">
        <v>16</v>
      </c>
      <c r="G51" t="s">
        <v>12</v>
      </c>
      <c r="H51" s="12">
        <v>2</v>
      </c>
      <c r="I51" s="12">
        <v>4</v>
      </c>
      <c r="J51" s="12">
        <v>64</v>
      </c>
      <c r="K51" s="12"/>
      <c r="L51" t="str">
        <f t="shared" si="0"/>
        <v>43 WELLINGS HOUSE</v>
      </c>
      <c r="M51" t="str">
        <f>IFERROR(VLOOKUP(L51,Sheet1!B:B,1,FALSE),"")</f>
        <v/>
      </c>
    </row>
    <row r="52" spans="1:16" hidden="1" x14ac:dyDescent="0.35">
      <c r="A52" s="2" t="s">
        <v>8</v>
      </c>
      <c r="B52" s="11">
        <v>1</v>
      </c>
      <c r="C52" s="3" t="s">
        <v>15</v>
      </c>
      <c r="D52">
        <v>13</v>
      </c>
      <c r="E52" t="s">
        <v>10</v>
      </c>
      <c r="F52" t="s">
        <v>16</v>
      </c>
      <c r="G52" t="s">
        <v>12</v>
      </c>
      <c r="H52" s="12">
        <v>2</v>
      </c>
      <c r="I52" s="12">
        <v>4</v>
      </c>
      <c r="J52" s="12">
        <v>65</v>
      </c>
      <c r="K52" s="12"/>
      <c r="L52" t="str">
        <f t="shared" si="0"/>
        <v>13 WELLINGS HOUSE</v>
      </c>
      <c r="M52" t="str">
        <f>IFERROR(VLOOKUP(L52,Sheet1!B:B,1,FALSE),"")</f>
        <v/>
      </c>
    </row>
    <row r="53" spans="1:16" x14ac:dyDescent="0.35">
      <c r="A53" s="5" t="s">
        <v>17</v>
      </c>
      <c r="B53" s="11">
        <v>1</v>
      </c>
      <c r="C53" s="3" t="s">
        <v>9</v>
      </c>
      <c r="D53">
        <v>8</v>
      </c>
      <c r="E53" t="s">
        <v>18</v>
      </c>
      <c r="F53" t="s">
        <v>16</v>
      </c>
      <c r="G53" t="s">
        <v>12</v>
      </c>
      <c r="H53" s="12">
        <v>2</v>
      </c>
      <c r="I53" s="12">
        <v>4</v>
      </c>
      <c r="J53" s="12">
        <v>60</v>
      </c>
      <c r="K53" s="12"/>
      <c r="L53" t="str">
        <f t="shared" si="0"/>
        <v>8 FITZGERALD HOUSE</v>
      </c>
      <c r="M53" t="str">
        <f>IFERROR(VLOOKUP(L53,Sheet1!B:B,1,FALSE),"")</f>
        <v>8 Fitzgerald House</v>
      </c>
    </row>
    <row r="54" spans="1:16" x14ac:dyDescent="0.35">
      <c r="A54" s="5" t="s">
        <v>17</v>
      </c>
      <c r="B54" s="11">
        <v>1</v>
      </c>
      <c r="C54" s="3" t="s">
        <v>14</v>
      </c>
      <c r="D54">
        <v>12</v>
      </c>
      <c r="E54" t="s">
        <v>18</v>
      </c>
      <c r="F54" t="s">
        <v>16</v>
      </c>
      <c r="G54" t="s">
        <v>12</v>
      </c>
      <c r="H54" s="12">
        <v>2</v>
      </c>
      <c r="I54" s="12">
        <v>4</v>
      </c>
      <c r="J54" s="12">
        <v>64</v>
      </c>
      <c r="K54" s="12"/>
      <c r="L54" t="str">
        <f t="shared" si="0"/>
        <v>12 FITZGERALD HOUSE</v>
      </c>
      <c r="M54" t="str">
        <f>IFERROR(VLOOKUP(L54,Sheet1!B:B,1,FALSE),"")</f>
        <v/>
      </c>
    </row>
    <row r="55" spans="1:16" x14ac:dyDescent="0.35">
      <c r="A55" s="5" t="s">
        <v>17</v>
      </c>
      <c r="B55" s="11">
        <v>1</v>
      </c>
      <c r="C55" s="3" t="s">
        <v>13</v>
      </c>
      <c r="D55">
        <v>16</v>
      </c>
      <c r="E55" t="s">
        <v>18</v>
      </c>
      <c r="F55" t="s">
        <v>16</v>
      </c>
      <c r="G55" t="s">
        <v>12</v>
      </c>
      <c r="H55" s="12">
        <v>2</v>
      </c>
      <c r="I55" s="12">
        <v>4</v>
      </c>
      <c r="J55" s="12">
        <v>63</v>
      </c>
      <c r="K55" s="12"/>
      <c r="L55" t="str">
        <f t="shared" si="0"/>
        <v>16 FITZGERALD HOUSE</v>
      </c>
      <c r="M55" t="str">
        <f>IFERROR(VLOOKUP(L55,Sheet1!B:B,1,FALSE),"")</f>
        <v/>
      </c>
    </row>
    <row r="56" spans="1:16" x14ac:dyDescent="0.35">
      <c r="A56" s="5" t="s">
        <v>17</v>
      </c>
      <c r="B56" s="11">
        <v>1</v>
      </c>
      <c r="C56" s="3" t="s">
        <v>9</v>
      </c>
      <c r="D56">
        <v>20</v>
      </c>
      <c r="E56" t="s">
        <v>18</v>
      </c>
      <c r="F56" t="s">
        <v>16</v>
      </c>
      <c r="G56" t="s">
        <v>12</v>
      </c>
      <c r="H56" s="12">
        <v>2</v>
      </c>
      <c r="I56" s="12">
        <v>4</v>
      </c>
      <c r="J56" s="12">
        <v>61</v>
      </c>
      <c r="K56" s="12"/>
      <c r="L56" t="str">
        <f t="shared" si="0"/>
        <v>20 FITZGERALD HOUSE</v>
      </c>
      <c r="M56" t="str">
        <f>IFERROR(VLOOKUP(L56,Sheet1!B:B,1,FALSE),"")</f>
        <v>20 Fitzgerald House</v>
      </c>
    </row>
    <row r="57" spans="1:16" x14ac:dyDescent="0.35">
      <c r="A57" s="5" t="s">
        <v>17</v>
      </c>
      <c r="B57" s="11">
        <v>1</v>
      </c>
      <c r="C57" s="3" t="s">
        <v>9</v>
      </c>
      <c r="D57">
        <v>41</v>
      </c>
      <c r="E57" t="s">
        <v>18</v>
      </c>
      <c r="F57" t="s">
        <v>16</v>
      </c>
      <c r="G57" t="s">
        <v>12</v>
      </c>
      <c r="H57" s="12">
        <v>2</v>
      </c>
      <c r="I57" s="12">
        <v>4</v>
      </c>
      <c r="J57" s="12">
        <v>61</v>
      </c>
      <c r="K57" s="12"/>
      <c r="L57" t="str">
        <f t="shared" si="0"/>
        <v>41 FITZGERALD HOUSE</v>
      </c>
      <c r="M57" t="str">
        <f>IFERROR(VLOOKUP(L57,Sheet1!B:B,1,FALSE),"")</f>
        <v>41 Fitzgerald House</v>
      </c>
    </row>
    <row r="58" spans="1:16" x14ac:dyDescent="0.35">
      <c r="A58" s="5" t="s">
        <v>17</v>
      </c>
      <c r="B58" s="11">
        <v>1</v>
      </c>
      <c r="C58" s="3" t="s">
        <v>14</v>
      </c>
      <c r="D58">
        <v>45</v>
      </c>
      <c r="E58" t="s">
        <v>18</v>
      </c>
      <c r="F58" t="s">
        <v>16</v>
      </c>
      <c r="G58" t="s">
        <v>12</v>
      </c>
      <c r="H58" s="12">
        <v>2</v>
      </c>
      <c r="I58" s="12">
        <v>4</v>
      </c>
      <c r="J58" s="12">
        <v>61</v>
      </c>
      <c r="K58" s="12"/>
      <c r="L58" t="str">
        <f t="shared" si="0"/>
        <v>45 FITZGERALD HOUSE</v>
      </c>
      <c r="M58" t="str">
        <f>IFERROR(VLOOKUP(L58,Sheet1!B:B,1,FALSE),"")</f>
        <v/>
      </c>
    </row>
    <row r="59" spans="1:16" x14ac:dyDescent="0.35">
      <c r="A59" s="5" t="s">
        <v>17</v>
      </c>
      <c r="B59" s="11">
        <v>1</v>
      </c>
      <c r="C59" s="3" t="s">
        <v>14</v>
      </c>
      <c r="D59">
        <v>48</v>
      </c>
      <c r="E59" t="s">
        <v>18</v>
      </c>
      <c r="F59" t="s">
        <v>16</v>
      </c>
      <c r="G59" t="s">
        <v>12</v>
      </c>
      <c r="H59" s="12">
        <v>2</v>
      </c>
      <c r="I59" s="12">
        <v>4</v>
      </c>
      <c r="J59" s="12">
        <v>61</v>
      </c>
      <c r="K59" s="12"/>
      <c r="L59" t="str">
        <f t="shared" si="0"/>
        <v>48 FITZGERALD HOUSE</v>
      </c>
      <c r="M59" t="str">
        <f>IFERROR(VLOOKUP(L59,Sheet1!B:B,1,FALSE),"")</f>
        <v/>
      </c>
      <c r="P59" s="4"/>
    </row>
    <row r="60" spans="1:16" hidden="1" x14ac:dyDescent="0.35">
      <c r="A60" s="5" t="s">
        <v>17</v>
      </c>
      <c r="B60" s="11">
        <v>1</v>
      </c>
      <c r="C60" s="3" t="s">
        <v>15</v>
      </c>
      <c r="D60">
        <v>2</v>
      </c>
      <c r="E60" t="s">
        <v>18</v>
      </c>
      <c r="F60" t="s">
        <v>16</v>
      </c>
      <c r="G60" t="s">
        <v>12</v>
      </c>
      <c r="H60" s="12">
        <v>2</v>
      </c>
      <c r="I60" s="12">
        <v>4</v>
      </c>
      <c r="J60" s="12">
        <v>66</v>
      </c>
      <c r="K60" s="12"/>
      <c r="L60" t="str">
        <f t="shared" si="0"/>
        <v>2 FITZGERALD HOUSE</v>
      </c>
      <c r="M60" t="str">
        <f>IFERROR(VLOOKUP(L60,Sheet1!B:B,1,FALSE),"")</f>
        <v/>
      </c>
    </row>
    <row r="61" spans="1:16" hidden="1" x14ac:dyDescent="0.35">
      <c r="A61" s="5" t="s">
        <v>17</v>
      </c>
      <c r="B61" s="11">
        <v>1</v>
      </c>
      <c r="C61" s="3" t="s">
        <v>15</v>
      </c>
      <c r="D61">
        <v>3</v>
      </c>
      <c r="E61" t="s">
        <v>18</v>
      </c>
      <c r="F61" t="s">
        <v>16</v>
      </c>
      <c r="G61" t="s">
        <v>12</v>
      </c>
      <c r="H61" s="12">
        <v>2</v>
      </c>
      <c r="I61" s="12">
        <v>4</v>
      </c>
      <c r="J61" s="12">
        <v>66</v>
      </c>
      <c r="K61" s="12"/>
      <c r="L61" t="str">
        <f t="shared" si="0"/>
        <v>3 FITZGERALD HOUSE</v>
      </c>
      <c r="M61" t="str">
        <f>IFERROR(VLOOKUP(L61,Sheet1!B:B,1,FALSE),"")</f>
        <v/>
      </c>
    </row>
    <row r="62" spans="1:16" hidden="1" x14ac:dyDescent="0.35">
      <c r="A62" s="5" t="s">
        <v>17</v>
      </c>
      <c r="B62" s="11">
        <v>1</v>
      </c>
      <c r="C62" s="3" t="s">
        <v>15</v>
      </c>
      <c r="D62">
        <v>4</v>
      </c>
      <c r="E62" t="s">
        <v>18</v>
      </c>
      <c r="F62" t="s">
        <v>16</v>
      </c>
      <c r="G62" t="s">
        <v>12</v>
      </c>
      <c r="H62" s="12">
        <v>2</v>
      </c>
      <c r="I62" s="12">
        <v>4</v>
      </c>
      <c r="J62" s="12">
        <v>65</v>
      </c>
      <c r="K62" s="12"/>
      <c r="L62" t="str">
        <f t="shared" si="0"/>
        <v>4 FITZGERALD HOUSE</v>
      </c>
      <c r="M62" t="str">
        <f>IFERROR(VLOOKUP(L62,Sheet1!B:B,1,FALSE),"")</f>
        <v/>
      </c>
    </row>
    <row r="63" spans="1:16" hidden="1" x14ac:dyDescent="0.35">
      <c r="A63" s="5" t="s">
        <v>17</v>
      </c>
      <c r="B63" s="11">
        <v>1</v>
      </c>
      <c r="C63" s="3" t="s">
        <v>15</v>
      </c>
      <c r="D63" s="6">
        <v>5</v>
      </c>
      <c r="E63" t="s">
        <v>18</v>
      </c>
      <c r="F63" t="s">
        <v>16</v>
      </c>
      <c r="G63" t="s">
        <v>12</v>
      </c>
      <c r="H63" s="12">
        <v>2</v>
      </c>
      <c r="I63" s="12">
        <v>4</v>
      </c>
      <c r="J63" s="12">
        <v>65</v>
      </c>
      <c r="K63" s="12"/>
      <c r="L63" t="str">
        <f t="shared" si="0"/>
        <v>5 FITZGERALD HOUSE</v>
      </c>
      <c r="M63" t="str">
        <f>IFERROR(VLOOKUP(L63,Sheet1!B:B,1,FALSE),"")</f>
        <v/>
      </c>
    </row>
    <row r="64" spans="1:16" hidden="1" x14ac:dyDescent="0.35">
      <c r="A64" s="5" t="s">
        <v>17</v>
      </c>
      <c r="B64" s="11">
        <v>1</v>
      </c>
      <c r="C64" s="3" t="s">
        <v>15</v>
      </c>
      <c r="D64">
        <v>6</v>
      </c>
      <c r="E64" t="s">
        <v>18</v>
      </c>
      <c r="F64" t="s">
        <v>16</v>
      </c>
      <c r="G64" t="s">
        <v>12</v>
      </c>
      <c r="H64" s="12">
        <v>2</v>
      </c>
      <c r="I64" s="12">
        <v>4</v>
      </c>
      <c r="J64" s="12">
        <v>66</v>
      </c>
      <c r="K64" s="12"/>
      <c r="L64" t="str">
        <f t="shared" si="0"/>
        <v>6 FITZGERALD HOUSE</v>
      </c>
      <c r="M64" t="str">
        <f>IFERROR(VLOOKUP(L64,Sheet1!B:B,1,FALSE),"")</f>
        <v/>
      </c>
    </row>
    <row r="65" spans="1:13" hidden="1" x14ac:dyDescent="0.35">
      <c r="A65" s="5" t="s">
        <v>17</v>
      </c>
      <c r="B65" s="11">
        <v>1</v>
      </c>
      <c r="C65" s="3" t="s">
        <v>15</v>
      </c>
      <c r="D65">
        <v>7</v>
      </c>
      <c r="E65" t="s">
        <v>18</v>
      </c>
      <c r="F65" t="s">
        <v>16</v>
      </c>
      <c r="G65" t="s">
        <v>12</v>
      </c>
      <c r="H65" s="12">
        <v>2</v>
      </c>
      <c r="I65" s="12">
        <v>4</v>
      </c>
      <c r="J65" s="12">
        <v>66</v>
      </c>
      <c r="K65" s="12"/>
      <c r="L65" t="str">
        <f t="shared" si="0"/>
        <v>7 FITZGERALD HOUSE</v>
      </c>
      <c r="M65" t="str">
        <f>IFERROR(VLOOKUP(L65,Sheet1!B:B,1,FALSE),"")</f>
        <v/>
      </c>
    </row>
    <row r="66" spans="1:13" hidden="1" x14ac:dyDescent="0.35">
      <c r="A66" s="5" t="s">
        <v>17</v>
      </c>
      <c r="B66" s="11">
        <v>1</v>
      </c>
      <c r="C66" s="3" t="s">
        <v>15</v>
      </c>
      <c r="D66">
        <v>9</v>
      </c>
      <c r="E66" t="s">
        <v>18</v>
      </c>
      <c r="F66" t="s">
        <v>16</v>
      </c>
      <c r="G66" t="s">
        <v>12</v>
      </c>
      <c r="H66" s="12">
        <v>2</v>
      </c>
      <c r="I66" s="12">
        <v>4</v>
      </c>
      <c r="J66" s="12">
        <v>66</v>
      </c>
      <c r="K66" s="12"/>
      <c r="L66" t="str">
        <f t="shared" si="0"/>
        <v>9 FITZGERALD HOUSE</v>
      </c>
      <c r="M66" t="str">
        <f>IFERROR(VLOOKUP(L66,Sheet1!B:B,1,FALSE),"")</f>
        <v/>
      </c>
    </row>
    <row r="67" spans="1:13" hidden="1" x14ac:dyDescent="0.35">
      <c r="A67" s="5" t="s">
        <v>17</v>
      </c>
      <c r="B67" s="11">
        <v>1</v>
      </c>
      <c r="C67" s="3" t="s">
        <v>15</v>
      </c>
      <c r="D67">
        <v>10</v>
      </c>
      <c r="E67" t="s">
        <v>18</v>
      </c>
      <c r="F67" t="s">
        <v>16</v>
      </c>
      <c r="G67" t="s">
        <v>12</v>
      </c>
      <c r="H67" s="12">
        <v>2</v>
      </c>
      <c r="I67" s="12">
        <v>4</v>
      </c>
      <c r="J67" s="12">
        <v>65</v>
      </c>
      <c r="K67" s="12"/>
      <c r="L67" t="str">
        <f t="shared" si="0"/>
        <v>10 FITZGERALD HOUSE</v>
      </c>
      <c r="M67" t="str">
        <f>IFERROR(VLOOKUP(L67,Sheet1!B:B,1,FALSE),"")</f>
        <v/>
      </c>
    </row>
    <row r="68" spans="1:13" hidden="1" x14ac:dyDescent="0.35">
      <c r="A68" s="5" t="s">
        <v>17</v>
      </c>
      <c r="B68" s="11">
        <v>1</v>
      </c>
      <c r="C68" s="3" t="s">
        <v>15</v>
      </c>
      <c r="D68">
        <v>11</v>
      </c>
      <c r="E68" t="s">
        <v>18</v>
      </c>
      <c r="F68" t="s">
        <v>16</v>
      </c>
      <c r="G68" t="s">
        <v>12</v>
      </c>
      <c r="H68" s="12">
        <v>2</v>
      </c>
      <c r="I68" s="12">
        <v>4</v>
      </c>
      <c r="J68" s="12">
        <v>66</v>
      </c>
      <c r="K68" s="12"/>
      <c r="L68" t="str">
        <f t="shared" si="0"/>
        <v>11 FITZGERALD HOUSE</v>
      </c>
      <c r="M68" t="str">
        <f>IFERROR(VLOOKUP(L68,Sheet1!B:B,1,FALSE),"")</f>
        <v/>
      </c>
    </row>
    <row r="69" spans="1:13" hidden="1" x14ac:dyDescent="0.35">
      <c r="A69" s="5" t="s">
        <v>17</v>
      </c>
      <c r="B69" s="11">
        <v>1</v>
      </c>
      <c r="C69" s="3" t="s">
        <v>15</v>
      </c>
      <c r="D69">
        <v>13</v>
      </c>
      <c r="E69" t="s">
        <v>18</v>
      </c>
      <c r="F69" t="s">
        <v>16</v>
      </c>
      <c r="G69" t="s">
        <v>12</v>
      </c>
      <c r="H69" s="12">
        <v>2</v>
      </c>
      <c r="I69" s="12">
        <v>4</v>
      </c>
      <c r="J69" s="12">
        <v>65</v>
      </c>
      <c r="K69" s="12"/>
      <c r="L69" t="str">
        <f t="shared" si="0"/>
        <v>13 FITZGERALD HOUSE</v>
      </c>
      <c r="M69" t="str">
        <f>IFERROR(VLOOKUP(L69,Sheet1!B:B,1,FALSE),"")</f>
        <v/>
      </c>
    </row>
    <row r="70" spans="1:13" hidden="1" x14ac:dyDescent="0.35">
      <c r="A70" s="5" t="s">
        <v>17</v>
      </c>
      <c r="B70" s="11">
        <v>1</v>
      </c>
      <c r="C70" s="3" t="s">
        <v>15</v>
      </c>
      <c r="D70">
        <v>14</v>
      </c>
      <c r="E70" t="s">
        <v>18</v>
      </c>
      <c r="F70" t="s">
        <v>16</v>
      </c>
      <c r="G70" t="s">
        <v>12</v>
      </c>
      <c r="H70" s="12">
        <v>2</v>
      </c>
      <c r="I70" s="12">
        <v>4</v>
      </c>
      <c r="J70" s="12">
        <v>66</v>
      </c>
      <c r="K70" s="12"/>
      <c r="L70" t="str">
        <f t="shared" ref="L70:L133" si="1">D70&amp;" "&amp;E70</f>
        <v>14 FITZGERALD HOUSE</v>
      </c>
      <c r="M70" t="str">
        <f>IFERROR(VLOOKUP(L70,Sheet1!B:B,1,FALSE),"")</f>
        <v/>
      </c>
    </row>
    <row r="71" spans="1:13" hidden="1" x14ac:dyDescent="0.35">
      <c r="A71" s="5" t="s">
        <v>17</v>
      </c>
      <c r="B71" s="11">
        <v>1</v>
      </c>
      <c r="C71" s="3" t="s">
        <v>15</v>
      </c>
      <c r="D71">
        <v>15</v>
      </c>
      <c r="E71" t="s">
        <v>18</v>
      </c>
      <c r="F71" t="s">
        <v>16</v>
      </c>
      <c r="G71" t="s">
        <v>12</v>
      </c>
      <c r="H71" s="12">
        <v>2</v>
      </c>
      <c r="I71" s="12">
        <v>4</v>
      </c>
      <c r="J71" s="12">
        <v>66</v>
      </c>
      <c r="K71" s="12"/>
      <c r="L71" t="str">
        <f t="shared" si="1"/>
        <v>15 FITZGERALD HOUSE</v>
      </c>
      <c r="M71" t="str">
        <f>IFERROR(VLOOKUP(L71,Sheet1!B:B,1,FALSE),"")</f>
        <v/>
      </c>
    </row>
    <row r="72" spans="1:13" hidden="1" x14ac:dyDescent="0.35">
      <c r="A72" s="5" t="s">
        <v>17</v>
      </c>
      <c r="B72" s="11">
        <v>1</v>
      </c>
      <c r="C72" s="3" t="s">
        <v>15</v>
      </c>
      <c r="D72">
        <v>18</v>
      </c>
      <c r="E72" t="s">
        <v>18</v>
      </c>
      <c r="F72" t="s">
        <v>16</v>
      </c>
      <c r="G72" t="s">
        <v>12</v>
      </c>
      <c r="H72" s="12">
        <v>2</v>
      </c>
      <c r="I72" s="12">
        <v>4</v>
      </c>
      <c r="J72" s="12">
        <v>66</v>
      </c>
      <c r="K72" s="12"/>
      <c r="L72" t="str">
        <f t="shared" si="1"/>
        <v>18 FITZGERALD HOUSE</v>
      </c>
      <c r="M72" t="str">
        <f>IFERROR(VLOOKUP(L72,Sheet1!B:B,1,FALSE),"")</f>
        <v/>
      </c>
    </row>
    <row r="73" spans="1:13" hidden="1" x14ac:dyDescent="0.35">
      <c r="A73" s="5" t="s">
        <v>17</v>
      </c>
      <c r="B73" s="11">
        <v>1</v>
      </c>
      <c r="C73" s="3" t="s">
        <v>15</v>
      </c>
      <c r="D73">
        <v>19</v>
      </c>
      <c r="E73" t="s">
        <v>18</v>
      </c>
      <c r="F73" t="s">
        <v>16</v>
      </c>
      <c r="G73" t="s">
        <v>12</v>
      </c>
      <c r="H73" s="12">
        <v>2</v>
      </c>
      <c r="I73" s="12">
        <v>4</v>
      </c>
      <c r="J73" s="12">
        <v>66</v>
      </c>
      <c r="K73" s="12"/>
      <c r="L73" t="str">
        <f t="shared" si="1"/>
        <v>19 FITZGERALD HOUSE</v>
      </c>
      <c r="M73" t="str">
        <f>IFERROR(VLOOKUP(L73,Sheet1!B:B,1,FALSE),"")</f>
        <v/>
      </c>
    </row>
    <row r="74" spans="1:13" hidden="1" x14ac:dyDescent="0.35">
      <c r="A74" s="5" t="s">
        <v>17</v>
      </c>
      <c r="B74" s="11">
        <v>1</v>
      </c>
      <c r="C74" s="3" t="s">
        <v>15</v>
      </c>
      <c r="D74">
        <v>21</v>
      </c>
      <c r="E74" t="s">
        <v>18</v>
      </c>
      <c r="F74" t="s">
        <v>16</v>
      </c>
      <c r="G74" t="s">
        <v>12</v>
      </c>
      <c r="H74" s="12">
        <v>2</v>
      </c>
      <c r="I74" s="12">
        <v>4</v>
      </c>
      <c r="J74" s="12">
        <v>66</v>
      </c>
      <c r="K74" s="12"/>
      <c r="L74" t="str">
        <f t="shared" si="1"/>
        <v>21 FITZGERALD HOUSE</v>
      </c>
      <c r="M74" t="str">
        <f>IFERROR(VLOOKUP(L74,Sheet1!B:B,1,FALSE),"")</f>
        <v/>
      </c>
    </row>
    <row r="75" spans="1:13" hidden="1" x14ac:dyDescent="0.35">
      <c r="A75" s="5" t="s">
        <v>17</v>
      </c>
      <c r="B75" s="11">
        <v>1</v>
      </c>
      <c r="C75" s="3" t="s">
        <v>15</v>
      </c>
      <c r="D75">
        <v>22</v>
      </c>
      <c r="E75" t="s">
        <v>18</v>
      </c>
      <c r="F75" t="s">
        <v>16</v>
      </c>
      <c r="G75" t="s">
        <v>12</v>
      </c>
      <c r="H75" s="12">
        <v>2</v>
      </c>
      <c r="I75" s="12">
        <v>4</v>
      </c>
      <c r="J75" s="12">
        <v>66</v>
      </c>
      <c r="K75" s="12"/>
      <c r="L75" t="str">
        <f t="shared" si="1"/>
        <v>22 FITZGERALD HOUSE</v>
      </c>
      <c r="M75" t="str">
        <f>IFERROR(VLOOKUP(L75,Sheet1!B:B,1,FALSE),"")</f>
        <v/>
      </c>
    </row>
    <row r="76" spans="1:13" hidden="1" x14ac:dyDescent="0.35">
      <c r="A76" s="5" t="s">
        <v>17</v>
      </c>
      <c r="B76" s="11">
        <v>1</v>
      </c>
      <c r="C76" s="3" t="s">
        <v>15</v>
      </c>
      <c r="D76">
        <v>24</v>
      </c>
      <c r="E76" t="s">
        <v>18</v>
      </c>
      <c r="F76" t="s">
        <v>16</v>
      </c>
      <c r="G76" t="s">
        <v>12</v>
      </c>
      <c r="H76" s="12">
        <v>2</v>
      </c>
      <c r="I76" s="12">
        <v>4</v>
      </c>
      <c r="J76" s="12">
        <v>66</v>
      </c>
      <c r="K76" s="12"/>
      <c r="L76" t="str">
        <f t="shared" si="1"/>
        <v>24 FITZGERALD HOUSE</v>
      </c>
      <c r="M76" t="str">
        <f>IFERROR(VLOOKUP(L76,Sheet1!B:B,1,FALSE),"")</f>
        <v/>
      </c>
    </row>
    <row r="77" spans="1:13" hidden="1" x14ac:dyDescent="0.35">
      <c r="A77" s="5" t="s">
        <v>17</v>
      </c>
      <c r="B77" s="11">
        <v>1</v>
      </c>
      <c r="C77" s="3" t="s">
        <v>15</v>
      </c>
      <c r="D77">
        <v>25</v>
      </c>
      <c r="E77" t="s">
        <v>18</v>
      </c>
      <c r="F77" t="s">
        <v>16</v>
      </c>
      <c r="G77" t="s">
        <v>12</v>
      </c>
      <c r="H77" s="12">
        <v>2</v>
      </c>
      <c r="I77" s="12">
        <v>4</v>
      </c>
      <c r="J77" s="12">
        <v>64</v>
      </c>
      <c r="K77" s="12"/>
      <c r="L77" t="str">
        <f t="shared" si="1"/>
        <v>25 FITZGERALD HOUSE</v>
      </c>
      <c r="M77" t="str">
        <f>IFERROR(VLOOKUP(L77,Sheet1!B:B,1,FALSE),"")</f>
        <v/>
      </c>
    </row>
    <row r="78" spans="1:13" hidden="1" x14ac:dyDescent="0.35">
      <c r="A78" s="5" t="s">
        <v>17</v>
      </c>
      <c r="B78" s="11">
        <v>1</v>
      </c>
      <c r="C78" s="3" t="s">
        <v>15</v>
      </c>
      <c r="D78">
        <v>26</v>
      </c>
      <c r="E78" t="s">
        <v>18</v>
      </c>
      <c r="F78" t="s">
        <v>16</v>
      </c>
      <c r="G78" t="s">
        <v>12</v>
      </c>
      <c r="H78" s="12">
        <v>2</v>
      </c>
      <c r="I78" s="12">
        <v>4</v>
      </c>
      <c r="J78" s="12">
        <v>66</v>
      </c>
      <c r="K78" s="12"/>
      <c r="L78" t="str">
        <f t="shared" si="1"/>
        <v>26 FITZGERALD HOUSE</v>
      </c>
      <c r="M78" t="str">
        <f>IFERROR(VLOOKUP(L78,Sheet1!B:B,1,FALSE),"")</f>
        <v/>
      </c>
    </row>
    <row r="79" spans="1:13" hidden="1" x14ac:dyDescent="0.35">
      <c r="A79" s="5" t="s">
        <v>17</v>
      </c>
      <c r="B79" s="11">
        <v>1</v>
      </c>
      <c r="C79" s="3" t="s">
        <v>15</v>
      </c>
      <c r="D79">
        <v>27</v>
      </c>
      <c r="E79" t="s">
        <v>18</v>
      </c>
      <c r="F79" t="s">
        <v>16</v>
      </c>
      <c r="G79" t="s">
        <v>12</v>
      </c>
      <c r="H79" s="12">
        <v>2</v>
      </c>
      <c r="I79" s="12">
        <v>4</v>
      </c>
      <c r="J79" s="12">
        <v>66</v>
      </c>
      <c r="K79" s="12"/>
      <c r="L79" t="str">
        <f t="shared" si="1"/>
        <v>27 FITZGERALD HOUSE</v>
      </c>
      <c r="M79" t="str">
        <f>IFERROR(VLOOKUP(L79,Sheet1!B:B,1,FALSE),"")</f>
        <v/>
      </c>
    </row>
    <row r="80" spans="1:13" hidden="1" x14ac:dyDescent="0.35">
      <c r="A80" s="5" t="s">
        <v>17</v>
      </c>
      <c r="B80" s="11">
        <v>1</v>
      </c>
      <c r="C80" s="3" t="s">
        <v>15</v>
      </c>
      <c r="D80">
        <v>28</v>
      </c>
      <c r="E80" t="s">
        <v>18</v>
      </c>
      <c r="F80" t="s">
        <v>16</v>
      </c>
      <c r="G80" t="s">
        <v>12</v>
      </c>
      <c r="H80" s="12">
        <v>2</v>
      </c>
      <c r="I80" s="12">
        <v>4</v>
      </c>
      <c r="J80" s="12">
        <v>66</v>
      </c>
      <c r="K80" s="12"/>
      <c r="L80" t="str">
        <f t="shared" si="1"/>
        <v>28 FITZGERALD HOUSE</v>
      </c>
      <c r="M80" t="str">
        <f>IFERROR(VLOOKUP(L80,Sheet1!B:B,1,FALSE),"")</f>
        <v/>
      </c>
    </row>
    <row r="81" spans="1:13" hidden="1" x14ac:dyDescent="0.35">
      <c r="A81" s="5" t="s">
        <v>17</v>
      </c>
      <c r="B81" s="11">
        <v>1</v>
      </c>
      <c r="C81" s="3" t="s">
        <v>15</v>
      </c>
      <c r="D81">
        <v>29</v>
      </c>
      <c r="E81" t="s">
        <v>18</v>
      </c>
      <c r="F81" t="s">
        <v>16</v>
      </c>
      <c r="G81" t="s">
        <v>12</v>
      </c>
      <c r="H81" s="12">
        <v>2</v>
      </c>
      <c r="I81" s="12">
        <v>4</v>
      </c>
      <c r="J81" s="12">
        <v>68</v>
      </c>
      <c r="K81" s="12"/>
      <c r="L81" t="str">
        <f t="shared" si="1"/>
        <v>29 FITZGERALD HOUSE</v>
      </c>
      <c r="M81" t="str">
        <f>IFERROR(VLOOKUP(L81,Sheet1!B:B,1,FALSE),"")</f>
        <v/>
      </c>
    </row>
    <row r="82" spans="1:13" hidden="1" x14ac:dyDescent="0.35">
      <c r="A82" s="5" t="s">
        <v>17</v>
      </c>
      <c r="B82" s="11">
        <v>1</v>
      </c>
      <c r="C82" s="3" t="s">
        <v>15</v>
      </c>
      <c r="D82">
        <v>30</v>
      </c>
      <c r="E82" t="s">
        <v>18</v>
      </c>
      <c r="F82" t="s">
        <v>16</v>
      </c>
      <c r="G82" t="s">
        <v>12</v>
      </c>
      <c r="H82" s="12">
        <v>2</v>
      </c>
      <c r="I82" s="12">
        <v>4</v>
      </c>
      <c r="J82" s="12">
        <v>64</v>
      </c>
      <c r="K82" s="12"/>
      <c r="L82" t="str">
        <f t="shared" si="1"/>
        <v>30 FITZGERALD HOUSE</v>
      </c>
      <c r="M82" t="str">
        <f>IFERROR(VLOOKUP(L82,Sheet1!B:B,1,FALSE),"")</f>
        <v/>
      </c>
    </row>
    <row r="83" spans="1:13" hidden="1" x14ac:dyDescent="0.35">
      <c r="A83" s="5" t="s">
        <v>17</v>
      </c>
      <c r="B83" s="11">
        <v>1</v>
      </c>
      <c r="C83" s="3" t="s">
        <v>15</v>
      </c>
      <c r="D83">
        <v>31</v>
      </c>
      <c r="E83" t="s">
        <v>18</v>
      </c>
      <c r="F83" t="s">
        <v>16</v>
      </c>
      <c r="G83" t="s">
        <v>12</v>
      </c>
      <c r="H83" s="12">
        <v>2</v>
      </c>
      <c r="I83" s="12">
        <v>4</v>
      </c>
      <c r="J83" s="12">
        <v>66</v>
      </c>
      <c r="K83" s="12"/>
      <c r="L83" t="str">
        <f t="shared" si="1"/>
        <v>31 FITZGERALD HOUSE</v>
      </c>
      <c r="M83" t="str">
        <f>IFERROR(VLOOKUP(L83,Sheet1!B:B,1,FALSE),"")</f>
        <v/>
      </c>
    </row>
    <row r="84" spans="1:13" hidden="1" x14ac:dyDescent="0.35">
      <c r="A84" s="5" t="s">
        <v>17</v>
      </c>
      <c r="B84" s="11">
        <v>1</v>
      </c>
      <c r="C84" s="3" t="s">
        <v>15</v>
      </c>
      <c r="D84">
        <v>32</v>
      </c>
      <c r="E84" t="s">
        <v>18</v>
      </c>
      <c r="F84" t="s">
        <v>16</v>
      </c>
      <c r="G84" t="s">
        <v>12</v>
      </c>
      <c r="H84" s="12">
        <v>2</v>
      </c>
      <c r="I84" s="12">
        <v>4</v>
      </c>
      <c r="J84" s="12">
        <v>64</v>
      </c>
      <c r="K84" s="12"/>
      <c r="L84" t="str">
        <f t="shared" si="1"/>
        <v>32 FITZGERALD HOUSE</v>
      </c>
      <c r="M84" t="str">
        <f>IFERROR(VLOOKUP(L84,Sheet1!B:B,1,FALSE),"")</f>
        <v/>
      </c>
    </row>
    <row r="85" spans="1:13" hidden="1" x14ac:dyDescent="0.35">
      <c r="A85" s="5" t="s">
        <v>17</v>
      </c>
      <c r="B85" s="11">
        <v>1</v>
      </c>
      <c r="C85" s="3" t="s">
        <v>15</v>
      </c>
      <c r="D85">
        <v>34</v>
      </c>
      <c r="E85" t="s">
        <v>18</v>
      </c>
      <c r="F85" t="s">
        <v>16</v>
      </c>
      <c r="G85" t="s">
        <v>12</v>
      </c>
      <c r="H85" s="12">
        <v>2</v>
      </c>
      <c r="I85" s="12">
        <v>4</v>
      </c>
      <c r="J85" s="12">
        <v>66</v>
      </c>
      <c r="K85" s="12"/>
      <c r="L85" t="str">
        <f t="shared" si="1"/>
        <v>34 FITZGERALD HOUSE</v>
      </c>
      <c r="M85" t="str">
        <f>IFERROR(VLOOKUP(L85,Sheet1!B:B,1,FALSE),"")</f>
        <v/>
      </c>
    </row>
    <row r="86" spans="1:13" hidden="1" x14ac:dyDescent="0.35">
      <c r="A86" s="5" t="s">
        <v>17</v>
      </c>
      <c r="B86" s="11">
        <v>1</v>
      </c>
      <c r="C86" s="3" t="s">
        <v>15</v>
      </c>
      <c r="D86">
        <v>35</v>
      </c>
      <c r="E86" t="s">
        <v>18</v>
      </c>
      <c r="F86" t="s">
        <v>16</v>
      </c>
      <c r="G86" t="s">
        <v>12</v>
      </c>
      <c r="H86" s="12">
        <v>2</v>
      </c>
      <c r="I86" s="12">
        <v>4</v>
      </c>
      <c r="J86" s="12">
        <v>66</v>
      </c>
      <c r="K86" s="12"/>
      <c r="L86" t="str">
        <f t="shared" si="1"/>
        <v>35 FITZGERALD HOUSE</v>
      </c>
      <c r="M86" t="str">
        <f>IFERROR(VLOOKUP(L86,Sheet1!B:B,1,FALSE),"")</f>
        <v/>
      </c>
    </row>
    <row r="87" spans="1:13" hidden="1" x14ac:dyDescent="0.35">
      <c r="A87" s="5" t="s">
        <v>17</v>
      </c>
      <c r="B87" s="11">
        <v>1</v>
      </c>
      <c r="C87" s="3" t="s">
        <v>15</v>
      </c>
      <c r="D87">
        <v>36</v>
      </c>
      <c r="E87" t="s">
        <v>18</v>
      </c>
      <c r="F87" t="s">
        <v>16</v>
      </c>
      <c r="G87" t="s">
        <v>12</v>
      </c>
      <c r="H87" s="12">
        <v>2</v>
      </c>
      <c r="I87" s="12">
        <v>4</v>
      </c>
      <c r="J87" s="12">
        <v>66</v>
      </c>
      <c r="K87" s="12"/>
      <c r="L87" t="str">
        <f t="shared" si="1"/>
        <v>36 FITZGERALD HOUSE</v>
      </c>
      <c r="M87" t="str">
        <f>IFERROR(VLOOKUP(L87,Sheet1!B:B,1,FALSE),"")</f>
        <v/>
      </c>
    </row>
    <row r="88" spans="1:13" hidden="1" x14ac:dyDescent="0.35">
      <c r="A88" s="5" t="s">
        <v>17</v>
      </c>
      <c r="B88" s="11">
        <v>1</v>
      </c>
      <c r="C88" s="3" t="s">
        <v>15</v>
      </c>
      <c r="D88">
        <v>37</v>
      </c>
      <c r="E88" t="s">
        <v>18</v>
      </c>
      <c r="F88" t="s">
        <v>16</v>
      </c>
      <c r="G88" t="s">
        <v>12</v>
      </c>
      <c r="H88" s="12">
        <v>2</v>
      </c>
      <c r="I88" s="12">
        <v>4</v>
      </c>
      <c r="J88" s="12">
        <v>66</v>
      </c>
      <c r="K88" s="12"/>
      <c r="L88" t="str">
        <f t="shared" si="1"/>
        <v>37 FITZGERALD HOUSE</v>
      </c>
      <c r="M88" t="str">
        <f>IFERROR(VLOOKUP(L88,Sheet1!B:B,1,FALSE),"")</f>
        <v/>
      </c>
    </row>
    <row r="89" spans="1:13" hidden="1" x14ac:dyDescent="0.35">
      <c r="A89" s="5" t="s">
        <v>17</v>
      </c>
      <c r="B89" s="11">
        <v>1</v>
      </c>
      <c r="C89" s="3" t="s">
        <v>15</v>
      </c>
      <c r="D89">
        <v>38</v>
      </c>
      <c r="E89" t="s">
        <v>18</v>
      </c>
      <c r="F89" t="s">
        <v>16</v>
      </c>
      <c r="G89" t="s">
        <v>12</v>
      </c>
      <c r="H89" s="12">
        <v>2</v>
      </c>
      <c r="I89" s="12">
        <v>4</v>
      </c>
      <c r="J89" s="12">
        <v>132</v>
      </c>
      <c r="K89" s="12"/>
      <c r="L89" t="str">
        <f t="shared" si="1"/>
        <v>38 FITZGERALD HOUSE</v>
      </c>
      <c r="M89" t="str">
        <f>IFERROR(VLOOKUP(L89,Sheet1!B:B,1,FALSE),"")</f>
        <v/>
      </c>
    </row>
    <row r="90" spans="1:13" hidden="1" x14ac:dyDescent="0.35">
      <c r="A90" s="5" t="s">
        <v>17</v>
      </c>
      <c r="B90" s="11">
        <v>1</v>
      </c>
      <c r="C90" s="3" t="s">
        <v>15</v>
      </c>
      <c r="D90">
        <v>39</v>
      </c>
      <c r="E90" t="s">
        <v>18</v>
      </c>
      <c r="F90" t="s">
        <v>16</v>
      </c>
      <c r="G90" t="s">
        <v>12</v>
      </c>
      <c r="H90" s="12">
        <v>2</v>
      </c>
      <c r="I90" s="12">
        <v>4</v>
      </c>
      <c r="J90" s="12">
        <v>65</v>
      </c>
      <c r="K90" s="12"/>
      <c r="L90" t="str">
        <f t="shared" si="1"/>
        <v>39 FITZGERALD HOUSE</v>
      </c>
      <c r="M90" t="str">
        <f>IFERROR(VLOOKUP(L90,Sheet1!B:B,1,FALSE),"")</f>
        <v/>
      </c>
    </row>
    <row r="91" spans="1:13" hidden="1" x14ac:dyDescent="0.35">
      <c r="A91" s="5" t="s">
        <v>17</v>
      </c>
      <c r="B91" s="11">
        <v>1</v>
      </c>
      <c r="C91" s="3" t="s">
        <v>15</v>
      </c>
      <c r="D91">
        <v>40</v>
      </c>
      <c r="E91" t="s">
        <v>18</v>
      </c>
      <c r="F91" t="s">
        <v>16</v>
      </c>
      <c r="G91" t="s">
        <v>12</v>
      </c>
      <c r="H91" s="12">
        <v>2</v>
      </c>
      <c r="I91" s="12">
        <v>4</v>
      </c>
      <c r="J91" s="12">
        <v>66</v>
      </c>
      <c r="K91" s="12"/>
      <c r="L91" t="str">
        <f t="shared" si="1"/>
        <v>40 FITZGERALD HOUSE</v>
      </c>
      <c r="M91" t="str">
        <f>IFERROR(VLOOKUP(L91,Sheet1!B:B,1,FALSE),"")</f>
        <v/>
      </c>
    </row>
    <row r="92" spans="1:13" hidden="1" x14ac:dyDescent="0.35">
      <c r="A92" s="5" t="s">
        <v>17</v>
      </c>
      <c r="B92" s="11">
        <v>1</v>
      </c>
      <c r="C92" s="3" t="s">
        <v>15</v>
      </c>
      <c r="D92">
        <v>42</v>
      </c>
      <c r="E92" t="s">
        <v>18</v>
      </c>
      <c r="F92" t="s">
        <v>16</v>
      </c>
      <c r="G92" t="s">
        <v>12</v>
      </c>
      <c r="H92" s="12">
        <v>2</v>
      </c>
      <c r="I92" s="12">
        <v>4</v>
      </c>
      <c r="J92" s="12">
        <v>64</v>
      </c>
      <c r="K92" s="12"/>
      <c r="L92" t="str">
        <f t="shared" si="1"/>
        <v>42 FITZGERALD HOUSE</v>
      </c>
      <c r="M92" t="str">
        <f>IFERROR(VLOOKUP(L92,Sheet1!B:B,1,FALSE),"")</f>
        <v/>
      </c>
    </row>
    <row r="93" spans="1:13" hidden="1" x14ac:dyDescent="0.35">
      <c r="A93" s="5" t="s">
        <v>17</v>
      </c>
      <c r="B93" s="11">
        <v>1</v>
      </c>
      <c r="C93" s="3" t="s">
        <v>15</v>
      </c>
      <c r="D93">
        <v>43</v>
      </c>
      <c r="E93" t="s">
        <v>18</v>
      </c>
      <c r="F93" t="s">
        <v>16</v>
      </c>
      <c r="G93" t="s">
        <v>12</v>
      </c>
      <c r="H93" s="12">
        <v>2</v>
      </c>
      <c r="I93" s="12">
        <v>4</v>
      </c>
      <c r="J93" s="12">
        <v>64</v>
      </c>
      <c r="K93" s="12"/>
      <c r="L93" t="str">
        <f t="shared" si="1"/>
        <v>43 FITZGERALD HOUSE</v>
      </c>
      <c r="M93" t="str">
        <f>IFERROR(VLOOKUP(L93,Sheet1!B:B,1,FALSE),"")</f>
        <v/>
      </c>
    </row>
    <row r="94" spans="1:13" hidden="1" x14ac:dyDescent="0.35">
      <c r="A94" s="5" t="s">
        <v>17</v>
      </c>
      <c r="B94" s="11">
        <v>1</v>
      </c>
      <c r="C94" s="3" t="s">
        <v>15</v>
      </c>
      <c r="D94">
        <v>44</v>
      </c>
      <c r="E94" t="s">
        <v>18</v>
      </c>
      <c r="F94" t="s">
        <v>16</v>
      </c>
      <c r="G94" t="s">
        <v>12</v>
      </c>
      <c r="H94" s="12">
        <v>2</v>
      </c>
      <c r="I94" s="12">
        <v>4</v>
      </c>
      <c r="J94" s="12">
        <v>67</v>
      </c>
      <c r="K94" s="12"/>
      <c r="L94" t="str">
        <f t="shared" si="1"/>
        <v>44 FITZGERALD HOUSE</v>
      </c>
      <c r="M94" t="str">
        <f>IFERROR(VLOOKUP(L94,Sheet1!B:B,1,FALSE),"")</f>
        <v/>
      </c>
    </row>
    <row r="95" spans="1:13" hidden="1" x14ac:dyDescent="0.35">
      <c r="A95" s="5" t="s">
        <v>17</v>
      </c>
      <c r="B95" s="11">
        <v>1</v>
      </c>
      <c r="C95" s="3" t="s">
        <v>15</v>
      </c>
      <c r="D95">
        <v>46</v>
      </c>
      <c r="E95" t="s">
        <v>18</v>
      </c>
      <c r="F95" t="s">
        <v>16</v>
      </c>
      <c r="G95" t="s">
        <v>12</v>
      </c>
      <c r="H95" s="12">
        <v>2</v>
      </c>
      <c r="I95" s="12">
        <v>4</v>
      </c>
      <c r="J95" s="12">
        <v>66</v>
      </c>
      <c r="K95" s="12"/>
      <c r="L95" t="str">
        <f t="shared" si="1"/>
        <v>46 FITZGERALD HOUSE</v>
      </c>
      <c r="M95" t="str">
        <f>IFERROR(VLOOKUP(L95,Sheet1!B:B,1,FALSE),"")</f>
        <v/>
      </c>
    </row>
    <row r="96" spans="1:13" hidden="1" x14ac:dyDescent="0.35">
      <c r="A96" s="5" t="s">
        <v>17</v>
      </c>
      <c r="B96" s="11">
        <v>1</v>
      </c>
      <c r="C96" s="3" t="s">
        <v>15</v>
      </c>
      <c r="D96">
        <v>47</v>
      </c>
      <c r="E96" t="s">
        <v>18</v>
      </c>
      <c r="F96" t="s">
        <v>16</v>
      </c>
      <c r="G96" t="s">
        <v>12</v>
      </c>
      <c r="H96" s="12">
        <v>2</v>
      </c>
      <c r="I96" s="12">
        <v>4</v>
      </c>
      <c r="J96" s="12">
        <v>65</v>
      </c>
      <c r="K96" s="12"/>
      <c r="L96" t="str">
        <f t="shared" si="1"/>
        <v>47 FITZGERALD HOUSE</v>
      </c>
      <c r="M96" t="str">
        <f>IFERROR(VLOOKUP(L96,Sheet1!B:B,1,FALSE),"")</f>
        <v/>
      </c>
    </row>
    <row r="97" spans="1:13" hidden="1" x14ac:dyDescent="0.35">
      <c r="A97" s="5" t="s">
        <v>17</v>
      </c>
      <c r="B97" s="11">
        <v>1</v>
      </c>
      <c r="C97" s="3" t="s">
        <v>15</v>
      </c>
      <c r="D97">
        <v>23</v>
      </c>
      <c r="E97" t="s">
        <v>18</v>
      </c>
      <c r="F97" t="s">
        <v>16</v>
      </c>
      <c r="G97" t="s">
        <v>12</v>
      </c>
      <c r="H97" s="12">
        <v>2</v>
      </c>
      <c r="I97" s="12">
        <v>4</v>
      </c>
      <c r="J97" s="12">
        <v>66</v>
      </c>
      <c r="K97" s="12"/>
      <c r="L97" t="str">
        <f t="shared" si="1"/>
        <v>23 FITZGERALD HOUSE</v>
      </c>
      <c r="M97" t="str">
        <f>IFERROR(VLOOKUP(L97,Sheet1!B:B,1,FALSE),"")</f>
        <v/>
      </c>
    </row>
    <row r="98" spans="1:13" hidden="1" x14ac:dyDescent="0.35">
      <c r="A98" s="5" t="s">
        <v>17</v>
      </c>
      <c r="B98" s="11">
        <v>1</v>
      </c>
      <c r="C98" s="3" t="s">
        <v>15</v>
      </c>
      <c r="D98">
        <v>17</v>
      </c>
      <c r="E98" t="s">
        <v>18</v>
      </c>
      <c r="F98" t="s">
        <v>16</v>
      </c>
      <c r="G98" t="s">
        <v>12</v>
      </c>
      <c r="H98" s="12">
        <v>2</v>
      </c>
      <c r="I98" s="12">
        <v>4</v>
      </c>
      <c r="J98" s="12">
        <v>68</v>
      </c>
      <c r="K98" s="12"/>
      <c r="L98" t="str">
        <f t="shared" si="1"/>
        <v>17 FITZGERALD HOUSE</v>
      </c>
      <c r="M98" t="str">
        <f>IFERROR(VLOOKUP(L98,Sheet1!B:B,1,FALSE),"")</f>
        <v/>
      </c>
    </row>
    <row r="99" spans="1:13" hidden="1" x14ac:dyDescent="0.35">
      <c r="A99" s="5" t="s">
        <v>17</v>
      </c>
      <c r="B99" s="11">
        <v>1</v>
      </c>
      <c r="C99" s="3" t="s">
        <v>15</v>
      </c>
      <c r="D99">
        <v>1</v>
      </c>
      <c r="E99" t="s">
        <v>18</v>
      </c>
      <c r="F99" t="s">
        <v>16</v>
      </c>
      <c r="G99" t="s">
        <v>12</v>
      </c>
      <c r="H99" s="12">
        <v>2</v>
      </c>
      <c r="I99" s="12">
        <v>4</v>
      </c>
      <c r="J99" s="12">
        <v>60</v>
      </c>
      <c r="K99" s="12"/>
      <c r="L99" t="str">
        <f t="shared" si="1"/>
        <v>1 FITZGERALD HOUSE</v>
      </c>
      <c r="M99" t="str">
        <f>IFERROR(VLOOKUP(L99,Sheet1!B:B,1,FALSE),"")</f>
        <v/>
      </c>
    </row>
    <row r="100" spans="1:13" hidden="1" x14ac:dyDescent="0.35">
      <c r="A100" s="5" t="s">
        <v>17</v>
      </c>
      <c r="B100" s="11">
        <v>1</v>
      </c>
      <c r="C100" s="3" t="s">
        <v>15</v>
      </c>
      <c r="D100">
        <v>33</v>
      </c>
      <c r="E100" t="s">
        <v>18</v>
      </c>
      <c r="F100" t="s">
        <v>16</v>
      </c>
      <c r="G100" t="s">
        <v>12</v>
      </c>
      <c r="H100" s="12">
        <v>2</v>
      </c>
      <c r="I100" s="12">
        <v>4</v>
      </c>
      <c r="J100" s="12">
        <v>66</v>
      </c>
      <c r="K100" s="12"/>
      <c r="L100" t="str">
        <f t="shared" si="1"/>
        <v>33 FITZGERALD HOUSE</v>
      </c>
      <c r="M100" t="str">
        <f>IFERROR(VLOOKUP(L100,Sheet1!B:B,1,FALSE),"")</f>
        <v/>
      </c>
    </row>
    <row r="101" spans="1:13" x14ac:dyDescent="0.35">
      <c r="A101" s="7" t="s">
        <v>19</v>
      </c>
      <c r="B101" s="11">
        <v>1</v>
      </c>
      <c r="C101" s="3" t="s">
        <v>9</v>
      </c>
      <c r="D101">
        <v>4</v>
      </c>
      <c r="E101" t="s">
        <v>20</v>
      </c>
      <c r="F101" t="s">
        <v>21</v>
      </c>
      <c r="G101" t="s">
        <v>12</v>
      </c>
      <c r="H101" s="12">
        <v>2</v>
      </c>
      <c r="I101" s="12">
        <v>4</v>
      </c>
      <c r="J101" s="12">
        <v>61</v>
      </c>
      <c r="K101" s="12"/>
      <c r="L101" t="str">
        <f t="shared" si="1"/>
        <v>4 GLENISTER HOUSE</v>
      </c>
      <c r="M101" t="str">
        <f>IFERROR(VLOOKUP(L101,Sheet1!B:B,1,FALSE),"")</f>
        <v>4 Glenister House</v>
      </c>
    </row>
    <row r="102" spans="1:13" x14ac:dyDescent="0.35">
      <c r="A102" s="7" t="s">
        <v>19</v>
      </c>
      <c r="B102" s="11">
        <v>1</v>
      </c>
      <c r="C102" s="3" t="s">
        <v>9</v>
      </c>
      <c r="D102">
        <v>5</v>
      </c>
      <c r="E102" t="s">
        <v>20</v>
      </c>
      <c r="F102" t="s">
        <v>21</v>
      </c>
      <c r="G102" t="s">
        <v>12</v>
      </c>
      <c r="H102" s="12">
        <v>2</v>
      </c>
      <c r="I102" s="12">
        <v>4</v>
      </c>
      <c r="J102" s="12">
        <v>61</v>
      </c>
      <c r="K102" s="12"/>
      <c r="L102" t="str">
        <f t="shared" si="1"/>
        <v>5 GLENISTER HOUSE</v>
      </c>
      <c r="M102" t="str">
        <f>IFERROR(VLOOKUP(L102,Sheet1!B:B,1,FALSE),"")</f>
        <v>5 Glenister House</v>
      </c>
    </row>
    <row r="103" spans="1:13" x14ac:dyDescent="0.35">
      <c r="A103" s="7" t="s">
        <v>19</v>
      </c>
      <c r="B103" s="11">
        <v>1</v>
      </c>
      <c r="C103" s="3" t="s">
        <v>9</v>
      </c>
      <c r="D103">
        <v>13</v>
      </c>
      <c r="E103" t="s">
        <v>20</v>
      </c>
      <c r="F103" t="s">
        <v>21</v>
      </c>
      <c r="G103" t="s">
        <v>12</v>
      </c>
      <c r="H103" s="12">
        <v>2</v>
      </c>
      <c r="I103" s="12">
        <v>4</v>
      </c>
      <c r="J103" s="12">
        <v>65</v>
      </c>
      <c r="K103" s="12"/>
      <c r="L103" t="str">
        <f t="shared" si="1"/>
        <v>13 GLENISTER HOUSE</v>
      </c>
      <c r="M103" t="str">
        <f>IFERROR(VLOOKUP(L103,Sheet1!B:B,1,FALSE),"")</f>
        <v>13 Glenister House</v>
      </c>
    </row>
    <row r="104" spans="1:13" x14ac:dyDescent="0.35">
      <c r="A104" s="7" t="s">
        <v>19</v>
      </c>
      <c r="B104" s="11">
        <v>1</v>
      </c>
      <c r="C104" s="3" t="s">
        <v>14</v>
      </c>
      <c r="D104">
        <v>17</v>
      </c>
      <c r="E104" t="s">
        <v>20</v>
      </c>
      <c r="F104" t="s">
        <v>21</v>
      </c>
      <c r="G104" t="s">
        <v>12</v>
      </c>
      <c r="H104" s="12">
        <v>2</v>
      </c>
      <c r="I104" s="12">
        <v>4</v>
      </c>
      <c r="J104" s="12">
        <v>61</v>
      </c>
      <c r="K104" s="12"/>
      <c r="L104" t="str">
        <f t="shared" si="1"/>
        <v>17 GLENISTER HOUSE</v>
      </c>
      <c r="M104" t="str">
        <f>IFERROR(VLOOKUP(L104,Sheet1!B:B,1,FALSE),"")</f>
        <v/>
      </c>
    </row>
    <row r="105" spans="1:13" x14ac:dyDescent="0.35">
      <c r="A105" s="7" t="s">
        <v>19</v>
      </c>
      <c r="B105" s="11">
        <v>1</v>
      </c>
      <c r="C105" s="3" t="s">
        <v>13</v>
      </c>
      <c r="D105">
        <v>20</v>
      </c>
      <c r="E105" t="s">
        <v>20</v>
      </c>
      <c r="F105" t="s">
        <v>21</v>
      </c>
      <c r="G105" t="s">
        <v>12</v>
      </c>
      <c r="H105" s="12">
        <v>2</v>
      </c>
      <c r="I105" s="12">
        <v>4</v>
      </c>
      <c r="J105" s="12">
        <v>60</v>
      </c>
      <c r="K105" s="12"/>
      <c r="L105" t="str">
        <f t="shared" si="1"/>
        <v>20 GLENISTER HOUSE</v>
      </c>
      <c r="M105" t="str">
        <f>IFERROR(VLOOKUP(L105,Sheet1!B:B,1,FALSE),"")</f>
        <v/>
      </c>
    </row>
    <row r="106" spans="1:13" x14ac:dyDescent="0.35">
      <c r="A106" s="7" t="s">
        <v>19</v>
      </c>
      <c r="B106" s="11">
        <v>1</v>
      </c>
      <c r="C106" s="3" t="s">
        <v>9</v>
      </c>
      <c r="D106">
        <v>32</v>
      </c>
      <c r="E106" t="s">
        <v>20</v>
      </c>
      <c r="F106" t="s">
        <v>21</v>
      </c>
      <c r="G106" t="s">
        <v>12</v>
      </c>
      <c r="H106" s="12">
        <v>2</v>
      </c>
      <c r="I106" s="12">
        <v>4</v>
      </c>
      <c r="J106" s="12">
        <v>61</v>
      </c>
      <c r="K106" s="12"/>
      <c r="L106" t="str">
        <f t="shared" si="1"/>
        <v>32 GLENISTER HOUSE</v>
      </c>
      <c r="M106" t="str">
        <f>IFERROR(VLOOKUP(L106,Sheet1!B:B,1,FALSE),"")</f>
        <v>32 Glenister House</v>
      </c>
    </row>
    <row r="107" spans="1:13" x14ac:dyDescent="0.35">
      <c r="A107" s="7" t="s">
        <v>19</v>
      </c>
      <c r="B107" s="11">
        <v>1</v>
      </c>
      <c r="C107" s="3" t="s">
        <v>13</v>
      </c>
      <c r="D107">
        <v>33</v>
      </c>
      <c r="E107" t="s">
        <v>20</v>
      </c>
      <c r="F107" t="s">
        <v>21</v>
      </c>
      <c r="G107" t="s">
        <v>12</v>
      </c>
      <c r="H107" s="12">
        <v>2</v>
      </c>
      <c r="I107" s="12">
        <v>4</v>
      </c>
      <c r="J107" s="12">
        <v>60</v>
      </c>
      <c r="K107" s="12"/>
      <c r="L107" t="str">
        <f t="shared" si="1"/>
        <v>33 GLENISTER HOUSE</v>
      </c>
      <c r="M107" t="str">
        <f>IFERROR(VLOOKUP(L107,Sheet1!B:B,1,FALSE),"")</f>
        <v/>
      </c>
    </row>
    <row r="108" spans="1:13" x14ac:dyDescent="0.35">
      <c r="A108" s="7" t="s">
        <v>19</v>
      </c>
      <c r="B108" s="11">
        <v>1</v>
      </c>
      <c r="C108" s="3" t="s">
        <v>14</v>
      </c>
      <c r="D108">
        <v>39</v>
      </c>
      <c r="E108" t="s">
        <v>20</v>
      </c>
      <c r="F108" t="s">
        <v>21</v>
      </c>
      <c r="G108" t="s">
        <v>12</v>
      </c>
      <c r="H108" s="12">
        <v>2</v>
      </c>
      <c r="I108" s="12">
        <v>4</v>
      </c>
      <c r="J108" s="12">
        <v>61</v>
      </c>
      <c r="K108" s="12"/>
      <c r="L108" t="str">
        <f t="shared" si="1"/>
        <v>39 GLENISTER HOUSE</v>
      </c>
      <c r="M108" t="str">
        <f>IFERROR(VLOOKUP(L108,Sheet1!B:B,1,FALSE),"")</f>
        <v/>
      </c>
    </row>
    <row r="109" spans="1:13" x14ac:dyDescent="0.35">
      <c r="A109" s="7" t="s">
        <v>19</v>
      </c>
      <c r="B109" s="11">
        <v>1</v>
      </c>
      <c r="C109" s="3" t="s">
        <v>9</v>
      </c>
      <c r="D109">
        <v>41</v>
      </c>
      <c r="E109" t="s">
        <v>20</v>
      </c>
      <c r="F109" t="s">
        <v>21</v>
      </c>
      <c r="G109" t="s">
        <v>12</v>
      </c>
      <c r="H109" s="12">
        <v>2</v>
      </c>
      <c r="I109" s="12">
        <v>4</v>
      </c>
      <c r="J109" s="12">
        <v>61</v>
      </c>
      <c r="K109" s="12"/>
      <c r="L109" t="str">
        <f t="shared" si="1"/>
        <v>41 GLENISTER HOUSE</v>
      </c>
      <c r="M109" t="str">
        <f>IFERROR(VLOOKUP(L109,Sheet1!B:B,1,FALSE),"")</f>
        <v>41 Glenister House</v>
      </c>
    </row>
    <row r="110" spans="1:13" hidden="1" x14ac:dyDescent="0.35">
      <c r="A110" s="7" t="s">
        <v>19</v>
      </c>
      <c r="B110" s="11">
        <v>1</v>
      </c>
      <c r="C110" s="3" t="s">
        <v>15</v>
      </c>
      <c r="D110">
        <v>1</v>
      </c>
      <c r="E110" t="s">
        <v>20</v>
      </c>
      <c r="F110" t="s">
        <v>21</v>
      </c>
      <c r="G110" t="s">
        <v>12</v>
      </c>
      <c r="H110" s="12">
        <v>2</v>
      </c>
      <c r="I110" s="12">
        <v>4</v>
      </c>
      <c r="J110" s="12">
        <v>65</v>
      </c>
      <c r="K110" s="12"/>
      <c r="L110" t="str">
        <f t="shared" si="1"/>
        <v>1 GLENISTER HOUSE</v>
      </c>
      <c r="M110" t="str">
        <f>IFERROR(VLOOKUP(L110,Sheet1!B:B,1,FALSE),"")</f>
        <v/>
      </c>
    </row>
    <row r="111" spans="1:13" hidden="1" x14ac:dyDescent="0.35">
      <c r="A111" s="7" t="s">
        <v>19</v>
      </c>
      <c r="B111" s="11">
        <v>1</v>
      </c>
      <c r="C111" s="3" t="s">
        <v>15</v>
      </c>
      <c r="D111">
        <v>2</v>
      </c>
      <c r="E111" t="s">
        <v>20</v>
      </c>
      <c r="F111" t="s">
        <v>21</v>
      </c>
      <c r="G111" t="s">
        <v>12</v>
      </c>
      <c r="H111" s="12">
        <v>2</v>
      </c>
      <c r="I111" s="12">
        <v>4</v>
      </c>
      <c r="J111" s="12">
        <v>65</v>
      </c>
      <c r="K111" s="12"/>
      <c r="L111" t="str">
        <f t="shared" si="1"/>
        <v>2 GLENISTER HOUSE</v>
      </c>
      <c r="M111" t="str">
        <f>IFERROR(VLOOKUP(L111,Sheet1!B:B,1,FALSE),"")</f>
        <v/>
      </c>
    </row>
    <row r="112" spans="1:13" hidden="1" x14ac:dyDescent="0.35">
      <c r="A112" s="7" t="s">
        <v>19</v>
      </c>
      <c r="B112" s="11">
        <v>1</v>
      </c>
      <c r="C112" s="3" t="s">
        <v>15</v>
      </c>
      <c r="D112">
        <v>3</v>
      </c>
      <c r="E112" t="s">
        <v>20</v>
      </c>
      <c r="F112" t="s">
        <v>21</v>
      </c>
      <c r="G112" t="s">
        <v>12</v>
      </c>
      <c r="H112" s="12">
        <v>2</v>
      </c>
      <c r="I112" s="12">
        <v>4</v>
      </c>
      <c r="J112" s="12">
        <v>66</v>
      </c>
      <c r="K112" s="12"/>
      <c r="L112" t="str">
        <f t="shared" si="1"/>
        <v>3 GLENISTER HOUSE</v>
      </c>
      <c r="M112" t="str">
        <f>IFERROR(VLOOKUP(L112,Sheet1!B:B,1,FALSE),"")</f>
        <v/>
      </c>
    </row>
    <row r="113" spans="1:13" hidden="1" x14ac:dyDescent="0.35">
      <c r="A113" s="7" t="s">
        <v>19</v>
      </c>
      <c r="B113" s="11">
        <v>1</v>
      </c>
      <c r="C113" s="3" t="s">
        <v>15</v>
      </c>
      <c r="D113">
        <v>6</v>
      </c>
      <c r="E113" t="s">
        <v>20</v>
      </c>
      <c r="F113" t="s">
        <v>21</v>
      </c>
      <c r="G113" t="s">
        <v>12</v>
      </c>
      <c r="H113" s="12">
        <v>2</v>
      </c>
      <c r="I113" s="12">
        <v>4</v>
      </c>
      <c r="J113" s="12">
        <v>65</v>
      </c>
      <c r="K113" s="12"/>
      <c r="L113" t="str">
        <f t="shared" si="1"/>
        <v>6 GLENISTER HOUSE</v>
      </c>
      <c r="M113" t="str">
        <f>IFERROR(VLOOKUP(L113,Sheet1!B:B,1,FALSE),"")</f>
        <v/>
      </c>
    </row>
    <row r="114" spans="1:13" hidden="1" x14ac:dyDescent="0.35">
      <c r="A114" s="7" t="s">
        <v>19</v>
      </c>
      <c r="B114" s="11">
        <v>1</v>
      </c>
      <c r="C114" s="3" t="s">
        <v>15</v>
      </c>
      <c r="D114">
        <v>7</v>
      </c>
      <c r="E114" t="s">
        <v>20</v>
      </c>
      <c r="F114" t="s">
        <v>21</v>
      </c>
      <c r="G114" t="s">
        <v>12</v>
      </c>
      <c r="H114" s="12">
        <v>2</v>
      </c>
      <c r="I114" s="12">
        <v>4</v>
      </c>
      <c r="J114" s="12">
        <v>65</v>
      </c>
      <c r="K114" s="12"/>
      <c r="L114" t="str">
        <f t="shared" si="1"/>
        <v>7 GLENISTER HOUSE</v>
      </c>
      <c r="M114" t="str">
        <f>IFERROR(VLOOKUP(L114,Sheet1!B:B,1,FALSE),"")</f>
        <v/>
      </c>
    </row>
    <row r="115" spans="1:13" hidden="1" x14ac:dyDescent="0.35">
      <c r="A115" s="7" t="s">
        <v>19</v>
      </c>
      <c r="B115" s="11">
        <v>1</v>
      </c>
      <c r="C115" s="3" t="s">
        <v>15</v>
      </c>
      <c r="D115">
        <v>8</v>
      </c>
      <c r="E115" t="s">
        <v>20</v>
      </c>
      <c r="F115" t="s">
        <v>21</v>
      </c>
      <c r="G115" t="s">
        <v>12</v>
      </c>
      <c r="H115" s="12">
        <v>2</v>
      </c>
      <c r="I115" s="12">
        <v>4</v>
      </c>
      <c r="J115" s="12">
        <v>66</v>
      </c>
      <c r="K115" s="12"/>
      <c r="L115" t="str">
        <f t="shared" si="1"/>
        <v>8 GLENISTER HOUSE</v>
      </c>
      <c r="M115" t="str">
        <f>IFERROR(VLOOKUP(L115,Sheet1!B:B,1,FALSE),"")</f>
        <v/>
      </c>
    </row>
    <row r="116" spans="1:13" hidden="1" x14ac:dyDescent="0.35">
      <c r="A116" s="7" t="s">
        <v>19</v>
      </c>
      <c r="B116" s="11">
        <v>1</v>
      </c>
      <c r="C116" s="3" t="s">
        <v>15</v>
      </c>
      <c r="D116">
        <v>9</v>
      </c>
      <c r="E116" t="s">
        <v>20</v>
      </c>
      <c r="F116" t="s">
        <v>21</v>
      </c>
      <c r="G116" t="s">
        <v>12</v>
      </c>
      <c r="H116" s="12">
        <v>2</v>
      </c>
      <c r="I116" s="12">
        <v>4</v>
      </c>
      <c r="J116" s="12">
        <v>64</v>
      </c>
      <c r="K116" s="12"/>
      <c r="L116" t="str">
        <f t="shared" si="1"/>
        <v>9 GLENISTER HOUSE</v>
      </c>
      <c r="M116" t="str">
        <f>IFERROR(VLOOKUP(L116,Sheet1!B:B,1,FALSE),"")</f>
        <v/>
      </c>
    </row>
    <row r="117" spans="1:13" hidden="1" x14ac:dyDescent="0.35">
      <c r="A117" s="7" t="s">
        <v>19</v>
      </c>
      <c r="B117" s="11">
        <v>1</v>
      </c>
      <c r="C117" s="3" t="s">
        <v>15</v>
      </c>
      <c r="D117">
        <v>11</v>
      </c>
      <c r="E117" t="s">
        <v>20</v>
      </c>
      <c r="F117" t="s">
        <v>21</v>
      </c>
      <c r="G117" t="s">
        <v>12</v>
      </c>
      <c r="H117" s="12">
        <v>2</v>
      </c>
      <c r="I117" s="12">
        <v>4</v>
      </c>
      <c r="J117" s="12">
        <v>133</v>
      </c>
      <c r="K117" s="12"/>
      <c r="L117" t="str">
        <f t="shared" si="1"/>
        <v>11 GLENISTER HOUSE</v>
      </c>
      <c r="M117" t="str">
        <f>IFERROR(VLOOKUP(L117,Sheet1!B:B,1,FALSE),"")</f>
        <v/>
      </c>
    </row>
    <row r="118" spans="1:13" hidden="1" x14ac:dyDescent="0.35">
      <c r="A118" s="7" t="s">
        <v>19</v>
      </c>
      <c r="B118" s="11">
        <v>1</v>
      </c>
      <c r="C118" s="3" t="s">
        <v>15</v>
      </c>
      <c r="D118">
        <v>12</v>
      </c>
      <c r="E118" t="s">
        <v>20</v>
      </c>
      <c r="F118" t="s">
        <v>21</v>
      </c>
      <c r="G118" t="s">
        <v>12</v>
      </c>
      <c r="H118" s="12">
        <v>2</v>
      </c>
      <c r="I118" s="12">
        <v>4</v>
      </c>
      <c r="J118" s="12">
        <v>68</v>
      </c>
      <c r="K118" s="12"/>
      <c r="L118" t="str">
        <f t="shared" si="1"/>
        <v>12 GLENISTER HOUSE</v>
      </c>
      <c r="M118" t="str">
        <f>IFERROR(VLOOKUP(L118,Sheet1!B:B,1,FALSE),"")</f>
        <v/>
      </c>
    </row>
    <row r="119" spans="1:13" hidden="1" x14ac:dyDescent="0.35">
      <c r="A119" s="7" t="s">
        <v>19</v>
      </c>
      <c r="B119" s="11">
        <v>1</v>
      </c>
      <c r="C119" s="3" t="s">
        <v>15</v>
      </c>
      <c r="D119">
        <v>14</v>
      </c>
      <c r="E119" t="s">
        <v>20</v>
      </c>
      <c r="F119" t="s">
        <v>21</v>
      </c>
      <c r="G119" t="s">
        <v>12</v>
      </c>
      <c r="H119" s="12">
        <v>2</v>
      </c>
      <c r="I119" s="12">
        <v>4</v>
      </c>
      <c r="J119" s="12">
        <v>66</v>
      </c>
      <c r="K119" s="12"/>
      <c r="L119" t="str">
        <f t="shared" si="1"/>
        <v>14 GLENISTER HOUSE</v>
      </c>
      <c r="M119" t="str">
        <f>IFERROR(VLOOKUP(L119,Sheet1!B:B,1,FALSE),"")</f>
        <v/>
      </c>
    </row>
    <row r="120" spans="1:13" hidden="1" x14ac:dyDescent="0.35">
      <c r="A120" s="7" t="s">
        <v>19</v>
      </c>
      <c r="B120" s="11">
        <v>1</v>
      </c>
      <c r="C120" s="3" t="s">
        <v>15</v>
      </c>
      <c r="D120">
        <v>15</v>
      </c>
      <c r="E120" t="s">
        <v>20</v>
      </c>
      <c r="F120" t="s">
        <v>21</v>
      </c>
      <c r="G120" t="s">
        <v>12</v>
      </c>
      <c r="H120" s="12">
        <v>2</v>
      </c>
      <c r="I120" s="12">
        <v>4</v>
      </c>
      <c r="J120" s="12">
        <v>65</v>
      </c>
      <c r="K120" s="12"/>
      <c r="L120" t="str">
        <f t="shared" si="1"/>
        <v>15 GLENISTER HOUSE</v>
      </c>
      <c r="M120" t="str">
        <f>IFERROR(VLOOKUP(L120,Sheet1!B:B,1,FALSE),"")</f>
        <v/>
      </c>
    </row>
    <row r="121" spans="1:13" hidden="1" x14ac:dyDescent="0.35">
      <c r="A121" s="7" t="s">
        <v>19</v>
      </c>
      <c r="B121" s="11">
        <v>1</v>
      </c>
      <c r="C121" s="3" t="s">
        <v>15</v>
      </c>
      <c r="D121">
        <v>16</v>
      </c>
      <c r="E121" t="s">
        <v>20</v>
      </c>
      <c r="F121" t="s">
        <v>21</v>
      </c>
      <c r="G121" t="s">
        <v>12</v>
      </c>
      <c r="H121" s="12">
        <v>2</v>
      </c>
      <c r="I121" s="12">
        <v>4</v>
      </c>
      <c r="J121" s="12">
        <v>65</v>
      </c>
      <c r="K121" s="12"/>
      <c r="L121" t="str">
        <f t="shared" si="1"/>
        <v>16 GLENISTER HOUSE</v>
      </c>
      <c r="M121" t="str">
        <f>IFERROR(VLOOKUP(L121,Sheet1!B:B,1,FALSE),"")</f>
        <v/>
      </c>
    </row>
    <row r="122" spans="1:13" hidden="1" x14ac:dyDescent="0.35">
      <c r="A122" s="7" t="s">
        <v>19</v>
      </c>
      <c r="B122" s="11">
        <v>1</v>
      </c>
      <c r="C122" s="3" t="s">
        <v>15</v>
      </c>
      <c r="D122">
        <v>18</v>
      </c>
      <c r="E122" t="s">
        <v>20</v>
      </c>
      <c r="F122" t="s">
        <v>21</v>
      </c>
      <c r="G122" t="s">
        <v>12</v>
      </c>
      <c r="H122" s="12">
        <v>2</v>
      </c>
      <c r="I122" s="12">
        <v>4</v>
      </c>
      <c r="J122" s="12">
        <v>65</v>
      </c>
      <c r="K122" s="12"/>
      <c r="L122" t="str">
        <f t="shared" si="1"/>
        <v>18 GLENISTER HOUSE</v>
      </c>
      <c r="M122" t="str">
        <f>IFERROR(VLOOKUP(L122,Sheet1!B:B,1,FALSE),"")</f>
        <v/>
      </c>
    </row>
    <row r="123" spans="1:13" hidden="1" x14ac:dyDescent="0.35">
      <c r="A123" s="7" t="s">
        <v>19</v>
      </c>
      <c r="B123" s="11">
        <v>1</v>
      </c>
      <c r="C123" s="3" t="s">
        <v>15</v>
      </c>
      <c r="D123">
        <v>19</v>
      </c>
      <c r="E123" t="s">
        <v>20</v>
      </c>
      <c r="F123" t="s">
        <v>21</v>
      </c>
      <c r="G123" t="s">
        <v>12</v>
      </c>
      <c r="H123" s="12">
        <v>2</v>
      </c>
      <c r="I123" s="12">
        <v>4</v>
      </c>
      <c r="J123" s="12">
        <v>66</v>
      </c>
      <c r="K123" s="12"/>
      <c r="L123" t="str">
        <f t="shared" si="1"/>
        <v>19 GLENISTER HOUSE</v>
      </c>
      <c r="M123" t="str">
        <f>IFERROR(VLOOKUP(L123,Sheet1!B:B,1,FALSE),"")</f>
        <v/>
      </c>
    </row>
    <row r="124" spans="1:13" hidden="1" x14ac:dyDescent="0.35">
      <c r="A124" s="7" t="s">
        <v>19</v>
      </c>
      <c r="B124" s="11">
        <v>1</v>
      </c>
      <c r="C124" s="3" t="s">
        <v>15</v>
      </c>
      <c r="D124">
        <v>21</v>
      </c>
      <c r="E124" t="s">
        <v>20</v>
      </c>
      <c r="F124" t="s">
        <v>21</v>
      </c>
      <c r="G124" t="s">
        <v>12</v>
      </c>
      <c r="H124" s="12">
        <v>2</v>
      </c>
      <c r="I124" s="12">
        <v>4</v>
      </c>
      <c r="J124" s="12">
        <v>64</v>
      </c>
      <c r="K124" s="12"/>
      <c r="L124" t="str">
        <f t="shared" si="1"/>
        <v>21 GLENISTER HOUSE</v>
      </c>
      <c r="M124" t="str">
        <f>IFERROR(VLOOKUP(L124,Sheet1!B:B,1,FALSE),"")</f>
        <v/>
      </c>
    </row>
    <row r="125" spans="1:13" hidden="1" x14ac:dyDescent="0.35">
      <c r="A125" s="7" t="s">
        <v>19</v>
      </c>
      <c r="B125" s="11">
        <v>1</v>
      </c>
      <c r="C125" s="3" t="s">
        <v>15</v>
      </c>
      <c r="D125">
        <v>22</v>
      </c>
      <c r="E125" t="s">
        <v>20</v>
      </c>
      <c r="F125" t="s">
        <v>21</v>
      </c>
      <c r="G125" t="s">
        <v>12</v>
      </c>
      <c r="H125" s="12">
        <v>2</v>
      </c>
      <c r="I125" s="12">
        <v>4</v>
      </c>
      <c r="J125" s="12">
        <v>66</v>
      </c>
      <c r="K125" s="12"/>
      <c r="L125" t="str">
        <f t="shared" si="1"/>
        <v>22 GLENISTER HOUSE</v>
      </c>
      <c r="M125" t="str">
        <f>IFERROR(VLOOKUP(L125,Sheet1!B:B,1,FALSE),"")</f>
        <v/>
      </c>
    </row>
    <row r="126" spans="1:13" x14ac:dyDescent="0.35">
      <c r="A126" s="7" t="s">
        <v>19</v>
      </c>
      <c r="B126" s="11">
        <v>1</v>
      </c>
      <c r="C126" s="3" t="s">
        <v>14</v>
      </c>
      <c r="D126">
        <v>23</v>
      </c>
      <c r="E126" t="s">
        <v>20</v>
      </c>
      <c r="F126" t="s">
        <v>21</v>
      </c>
      <c r="G126" t="s">
        <v>12</v>
      </c>
      <c r="H126" s="12">
        <v>2</v>
      </c>
      <c r="I126" s="12">
        <v>4</v>
      </c>
      <c r="J126" s="12">
        <v>66</v>
      </c>
      <c r="K126" s="12"/>
      <c r="L126" t="str">
        <f t="shared" si="1"/>
        <v>23 GLENISTER HOUSE</v>
      </c>
      <c r="M126" t="str">
        <f>IFERROR(VLOOKUP(L126,Sheet1!B:B,1,FALSE),"")</f>
        <v/>
      </c>
    </row>
    <row r="127" spans="1:13" hidden="1" x14ac:dyDescent="0.35">
      <c r="A127" s="7" t="s">
        <v>19</v>
      </c>
      <c r="B127" s="11">
        <v>1</v>
      </c>
      <c r="C127" s="3" t="s">
        <v>15</v>
      </c>
      <c r="D127">
        <v>24</v>
      </c>
      <c r="E127" t="s">
        <v>20</v>
      </c>
      <c r="F127" t="s">
        <v>21</v>
      </c>
      <c r="G127" t="s">
        <v>12</v>
      </c>
      <c r="H127" s="12">
        <v>2</v>
      </c>
      <c r="I127" s="12">
        <v>4</v>
      </c>
      <c r="J127" s="12">
        <v>66</v>
      </c>
      <c r="K127" s="12"/>
      <c r="L127" t="str">
        <f t="shared" si="1"/>
        <v>24 GLENISTER HOUSE</v>
      </c>
      <c r="M127" t="str">
        <f>IFERROR(VLOOKUP(L127,Sheet1!B:B,1,FALSE),"")</f>
        <v/>
      </c>
    </row>
    <row r="128" spans="1:13" hidden="1" x14ac:dyDescent="0.35">
      <c r="A128" s="7" t="s">
        <v>19</v>
      </c>
      <c r="B128" s="11">
        <v>1</v>
      </c>
      <c r="C128" s="3" t="s">
        <v>15</v>
      </c>
      <c r="D128">
        <v>25</v>
      </c>
      <c r="E128" t="s">
        <v>20</v>
      </c>
      <c r="F128" t="s">
        <v>21</v>
      </c>
      <c r="G128" t="s">
        <v>12</v>
      </c>
      <c r="H128" s="12">
        <v>2</v>
      </c>
      <c r="I128" s="12">
        <v>4</v>
      </c>
      <c r="J128" s="12">
        <v>65</v>
      </c>
      <c r="K128" s="12"/>
      <c r="L128" t="str">
        <f t="shared" si="1"/>
        <v>25 GLENISTER HOUSE</v>
      </c>
      <c r="M128" t="str">
        <f>IFERROR(VLOOKUP(L128,Sheet1!B:B,1,FALSE),"")</f>
        <v/>
      </c>
    </row>
    <row r="129" spans="1:13" hidden="1" x14ac:dyDescent="0.35">
      <c r="A129" s="7" t="s">
        <v>19</v>
      </c>
      <c r="B129" s="11">
        <v>1</v>
      </c>
      <c r="C129" s="3" t="s">
        <v>15</v>
      </c>
      <c r="D129">
        <v>26</v>
      </c>
      <c r="E129" t="s">
        <v>20</v>
      </c>
      <c r="F129" t="s">
        <v>21</v>
      </c>
      <c r="G129" t="s">
        <v>12</v>
      </c>
      <c r="H129" s="12">
        <v>2</v>
      </c>
      <c r="I129" s="12">
        <v>4</v>
      </c>
      <c r="J129" s="12">
        <v>65</v>
      </c>
      <c r="K129" s="12"/>
      <c r="L129" t="str">
        <f t="shared" si="1"/>
        <v>26 GLENISTER HOUSE</v>
      </c>
      <c r="M129" t="str">
        <f>IFERROR(VLOOKUP(L129,Sheet1!B:B,1,FALSE),"")</f>
        <v/>
      </c>
    </row>
    <row r="130" spans="1:13" hidden="1" x14ac:dyDescent="0.35">
      <c r="A130" s="7" t="s">
        <v>19</v>
      </c>
      <c r="B130" s="11">
        <v>1</v>
      </c>
      <c r="C130" s="3" t="s">
        <v>15</v>
      </c>
      <c r="D130">
        <v>27</v>
      </c>
      <c r="E130" t="s">
        <v>20</v>
      </c>
      <c r="F130" t="s">
        <v>21</v>
      </c>
      <c r="G130" t="s">
        <v>12</v>
      </c>
      <c r="H130" s="12">
        <v>2</v>
      </c>
      <c r="I130" s="12">
        <v>4</v>
      </c>
      <c r="J130" s="12">
        <v>65</v>
      </c>
      <c r="K130" s="12"/>
      <c r="L130" t="str">
        <f t="shared" si="1"/>
        <v>27 GLENISTER HOUSE</v>
      </c>
      <c r="M130" t="str">
        <f>IFERROR(VLOOKUP(L130,Sheet1!B:B,1,FALSE),"")</f>
        <v/>
      </c>
    </row>
    <row r="131" spans="1:13" hidden="1" x14ac:dyDescent="0.35">
      <c r="A131" s="7" t="s">
        <v>19</v>
      </c>
      <c r="B131" s="11">
        <v>1</v>
      </c>
      <c r="C131" s="3" t="s">
        <v>15</v>
      </c>
      <c r="D131">
        <v>28</v>
      </c>
      <c r="E131" t="s">
        <v>20</v>
      </c>
      <c r="F131" t="s">
        <v>21</v>
      </c>
      <c r="G131" t="s">
        <v>12</v>
      </c>
      <c r="H131" s="12">
        <v>2</v>
      </c>
      <c r="I131" s="12">
        <v>4</v>
      </c>
      <c r="J131" s="12">
        <v>66</v>
      </c>
      <c r="K131" s="12"/>
      <c r="L131" t="str">
        <f t="shared" si="1"/>
        <v>28 GLENISTER HOUSE</v>
      </c>
      <c r="M131" t="str">
        <f>IFERROR(VLOOKUP(L131,Sheet1!B:B,1,FALSE),"")</f>
        <v/>
      </c>
    </row>
    <row r="132" spans="1:13" hidden="1" x14ac:dyDescent="0.35">
      <c r="A132" s="7" t="s">
        <v>19</v>
      </c>
      <c r="B132" s="11">
        <v>1</v>
      </c>
      <c r="C132" s="3" t="s">
        <v>15</v>
      </c>
      <c r="D132">
        <v>29</v>
      </c>
      <c r="E132" t="s">
        <v>20</v>
      </c>
      <c r="F132" t="s">
        <v>21</v>
      </c>
      <c r="G132" t="s">
        <v>12</v>
      </c>
      <c r="H132" s="12">
        <v>2</v>
      </c>
      <c r="I132" s="12">
        <v>4</v>
      </c>
      <c r="J132" s="12">
        <v>66</v>
      </c>
      <c r="K132" s="12"/>
      <c r="L132" t="str">
        <f t="shared" si="1"/>
        <v>29 GLENISTER HOUSE</v>
      </c>
      <c r="M132" t="str">
        <f>IFERROR(VLOOKUP(L132,Sheet1!B:B,1,FALSE),"")</f>
        <v/>
      </c>
    </row>
    <row r="133" spans="1:13" hidden="1" x14ac:dyDescent="0.35">
      <c r="A133" s="7" t="s">
        <v>19</v>
      </c>
      <c r="B133" s="11">
        <v>1</v>
      </c>
      <c r="C133" s="3" t="s">
        <v>15</v>
      </c>
      <c r="D133">
        <v>30</v>
      </c>
      <c r="E133" t="s">
        <v>20</v>
      </c>
      <c r="F133" t="s">
        <v>21</v>
      </c>
      <c r="G133" t="s">
        <v>12</v>
      </c>
      <c r="H133" s="12">
        <v>2</v>
      </c>
      <c r="I133" s="12">
        <v>4</v>
      </c>
      <c r="J133" s="12">
        <v>65</v>
      </c>
      <c r="K133" s="12"/>
      <c r="L133" t="str">
        <f t="shared" si="1"/>
        <v>30 GLENISTER HOUSE</v>
      </c>
      <c r="M133" t="str">
        <f>IFERROR(VLOOKUP(L133,Sheet1!B:B,1,FALSE),"")</f>
        <v/>
      </c>
    </row>
    <row r="134" spans="1:13" hidden="1" x14ac:dyDescent="0.35">
      <c r="A134" s="7" t="s">
        <v>19</v>
      </c>
      <c r="B134" s="11">
        <v>1</v>
      </c>
      <c r="C134" s="3" t="s">
        <v>15</v>
      </c>
      <c r="D134">
        <v>31</v>
      </c>
      <c r="E134" t="s">
        <v>20</v>
      </c>
      <c r="F134" t="s">
        <v>21</v>
      </c>
      <c r="G134" t="s">
        <v>12</v>
      </c>
      <c r="H134" s="12">
        <v>2</v>
      </c>
      <c r="I134" s="12">
        <v>4</v>
      </c>
      <c r="J134" s="12">
        <v>65</v>
      </c>
      <c r="K134" s="12"/>
      <c r="L134" t="str">
        <f t="shared" ref="L134:L148" si="2">D134&amp;" "&amp;E134</f>
        <v>31 GLENISTER HOUSE</v>
      </c>
      <c r="M134" t="str">
        <f>IFERROR(VLOOKUP(L134,Sheet1!B:B,1,FALSE),"")</f>
        <v/>
      </c>
    </row>
    <row r="135" spans="1:13" hidden="1" x14ac:dyDescent="0.35">
      <c r="A135" s="7" t="s">
        <v>19</v>
      </c>
      <c r="B135" s="11">
        <v>1</v>
      </c>
      <c r="C135" s="3" t="s">
        <v>15</v>
      </c>
      <c r="D135">
        <v>34</v>
      </c>
      <c r="E135" t="s">
        <v>20</v>
      </c>
      <c r="F135" t="s">
        <v>21</v>
      </c>
      <c r="G135" t="s">
        <v>12</v>
      </c>
      <c r="H135" s="12">
        <v>2</v>
      </c>
      <c r="I135" s="12">
        <v>4</v>
      </c>
      <c r="J135" s="12">
        <v>65</v>
      </c>
      <c r="K135" s="12"/>
      <c r="L135" t="str">
        <f t="shared" si="2"/>
        <v>34 GLENISTER HOUSE</v>
      </c>
      <c r="M135" t="str">
        <f>IFERROR(VLOOKUP(L135,Sheet1!B:B,1,FALSE),"")</f>
        <v/>
      </c>
    </row>
    <row r="136" spans="1:13" hidden="1" x14ac:dyDescent="0.35">
      <c r="A136" s="7" t="s">
        <v>19</v>
      </c>
      <c r="B136" s="11">
        <v>1</v>
      </c>
      <c r="C136" s="3" t="s">
        <v>15</v>
      </c>
      <c r="D136">
        <v>35</v>
      </c>
      <c r="E136" t="s">
        <v>20</v>
      </c>
      <c r="F136" t="s">
        <v>21</v>
      </c>
      <c r="G136" t="s">
        <v>12</v>
      </c>
      <c r="H136" s="12">
        <v>2</v>
      </c>
      <c r="I136" s="12">
        <v>4</v>
      </c>
      <c r="J136" s="12">
        <v>65</v>
      </c>
      <c r="K136" s="12"/>
      <c r="L136" t="str">
        <f t="shared" si="2"/>
        <v>35 GLENISTER HOUSE</v>
      </c>
      <c r="M136" t="str">
        <f>IFERROR(VLOOKUP(L136,Sheet1!B:B,1,FALSE),"")</f>
        <v/>
      </c>
    </row>
    <row r="137" spans="1:13" hidden="1" x14ac:dyDescent="0.35">
      <c r="A137" s="7" t="s">
        <v>19</v>
      </c>
      <c r="B137" s="11">
        <v>1</v>
      </c>
      <c r="C137" s="3" t="s">
        <v>15</v>
      </c>
      <c r="D137">
        <v>36</v>
      </c>
      <c r="E137" t="s">
        <v>20</v>
      </c>
      <c r="F137" t="s">
        <v>21</v>
      </c>
      <c r="G137" t="s">
        <v>12</v>
      </c>
      <c r="H137" s="12">
        <v>2</v>
      </c>
      <c r="I137" s="12">
        <v>4</v>
      </c>
      <c r="J137" s="12">
        <v>65</v>
      </c>
      <c r="K137" s="12"/>
      <c r="L137" t="str">
        <f t="shared" si="2"/>
        <v>36 GLENISTER HOUSE</v>
      </c>
      <c r="M137" t="str">
        <f>IFERROR(VLOOKUP(L137,Sheet1!B:B,1,FALSE),"")</f>
        <v/>
      </c>
    </row>
    <row r="138" spans="1:13" hidden="1" x14ac:dyDescent="0.35">
      <c r="A138" s="7" t="s">
        <v>19</v>
      </c>
      <c r="B138" s="11">
        <v>1</v>
      </c>
      <c r="C138" s="3" t="s">
        <v>15</v>
      </c>
      <c r="D138">
        <v>38</v>
      </c>
      <c r="E138" t="s">
        <v>20</v>
      </c>
      <c r="F138" t="s">
        <v>21</v>
      </c>
      <c r="G138" t="s">
        <v>12</v>
      </c>
      <c r="H138" s="12">
        <v>2</v>
      </c>
      <c r="I138" s="12">
        <v>4</v>
      </c>
      <c r="J138" s="12">
        <v>64</v>
      </c>
      <c r="K138" s="12"/>
      <c r="L138" t="str">
        <f t="shared" si="2"/>
        <v>38 GLENISTER HOUSE</v>
      </c>
      <c r="M138" t="str">
        <f>IFERROR(VLOOKUP(L138,Sheet1!B:B,1,FALSE),"")</f>
        <v/>
      </c>
    </row>
    <row r="139" spans="1:13" hidden="1" x14ac:dyDescent="0.35">
      <c r="A139" s="7" t="s">
        <v>19</v>
      </c>
      <c r="B139" s="11">
        <v>1</v>
      </c>
      <c r="C139" s="3" t="s">
        <v>15</v>
      </c>
      <c r="D139">
        <v>40</v>
      </c>
      <c r="E139" t="s">
        <v>20</v>
      </c>
      <c r="F139" t="s">
        <v>21</v>
      </c>
      <c r="G139" t="s">
        <v>12</v>
      </c>
      <c r="H139" s="12">
        <v>2</v>
      </c>
      <c r="I139" s="12">
        <v>4</v>
      </c>
      <c r="J139" s="12">
        <v>64</v>
      </c>
      <c r="K139" s="12"/>
      <c r="L139" t="str">
        <f t="shared" si="2"/>
        <v>40 GLENISTER HOUSE</v>
      </c>
      <c r="M139" t="str">
        <f>IFERROR(VLOOKUP(L139,Sheet1!B:B,1,FALSE),"")</f>
        <v/>
      </c>
    </row>
    <row r="140" spans="1:13" hidden="1" x14ac:dyDescent="0.35">
      <c r="A140" s="7" t="s">
        <v>19</v>
      </c>
      <c r="B140" s="11">
        <v>1</v>
      </c>
      <c r="C140" s="3" t="s">
        <v>15</v>
      </c>
      <c r="D140">
        <v>42</v>
      </c>
      <c r="E140" t="s">
        <v>20</v>
      </c>
      <c r="F140" t="s">
        <v>21</v>
      </c>
      <c r="G140" t="s">
        <v>12</v>
      </c>
      <c r="H140" s="12">
        <v>2</v>
      </c>
      <c r="I140" s="12">
        <v>4</v>
      </c>
      <c r="J140" s="12">
        <v>65</v>
      </c>
      <c r="K140" s="12"/>
      <c r="L140" t="str">
        <f t="shared" si="2"/>
        <v>42 GLENISTER HOUSE</v>
      </c>
      <c r="M140" t="str">
        <f>IFERROR(VLOOKUP(L140,Sheet1!B:B,1,FALSE),"")</f>
        <v/>
      </c>
    </row>
    <row r="141" spans="1:13" hidden="1" x14ac:dyDescent="0.35">
      <c r="A141" s="7" t="s">
        <v>19</v>
      </c>
      <c r="B141" s="11">
        <v>1</v>
      </c>
      <c r="C141" s="3" t="s">
        <v>15</v>
      </c>
      <c r="D141">
        <v>43</v>
      </c>
      <c r="E141" t="s">
        <v>20</v>
      </c>
      <c r="F141" t="s">
        <v>21</v>
      </c>
      <c r="G141" t="s">
        <v>12</v>
      </c>
      <c r="H141" s="12">
        <v>2</v>
      </c>
      <c r="I141" s="12">
        <v>4</v>
      </c>
      <c r="J141" s="12">
        <v>65</v>
      </c>
      <c r="K141" s="12"/>
      <c r="L141" t="str">
        <f t="shared" si="2"/>
        <v>43 GLENISTER HOUSE</v>
      </c>
      <c r="M141" t="str">
        <f>IFERROR(VLOOKUP(L141,Sheet1!B:B,1,FALSE),"")</f>
        <v/>
      </c>
    </row>
    <row r="142" spans="1:13" hidden="1" x14ac:dyDescent="0.35">
      <c r="A142" s="7" t="s">
        <v>19</v>
      </c>
      <c r="B142" s="11">
        <v>1</v>
      </c>
      <c r="C142" s="3" t="s">
        <v>15</v>
      </c>
      <c r="D142">
        <v>44</v>
      </c>
      <c r="E142" t="s">
        <v>20</v>
      </c>
      <c r="F142" t="s">
        <v>21</v>
      </c>
      <c r="G142" t="s">
        <v>12</v>
      </c>
      <c r="H142" s="12">
        <v>2</v>
      </c>
      <c r="I142" s="12">
        <v>4</v>
      </c>
      <c r="J142" s="12">
        <v>64</v>
      </c>
      <c r="K142" s="12"/>
      <c r="L142" t="str">
        <f t="shared" si="2"/>
        <v>44 GLENISTER HOUSE</v>
      </c>
      <c r="M142" t="str">
        <f>IFERROR(VLOOKUP(L142,Sheet1!B:B,1,FALSE),"")</f>
        <v/>
      </c>
    </row>
    <row r="143" spans="1:13" hidden="1" x14ac:dyDescent="0.35">
      <c r="A143" s="7" t="s">
        <v>19</v>
      </c>
      <c r="B143" s="11">
        <v>1</v>
      </c>
      <c r="C143" s="3" t="s">
        <v>15</v>
      </c>
      <c r="D143">
        <v>45</v>
      </c>
      <c r="E143" t="s">
        <v>20</v>
      </c>
      <c r="F143" t="s">
        <v>21</v>
      </c>
      <c r="G143" t="s">
        <v>12</v>
      </c>
      <c r="H143" s="12">
        <v>2</v>
      </c>
      <c r="I143" s="12">
        <v>4</v>
      </c>
      <c r="J143" s="12">
        <v>64</v>
      </c>
      <c r="K143" s="12"/>
      <c r="L143" t="str">
        <f t="shared" si="2"/>
        <v>45 GLENISTER HOUSE</v>
      </c>
      <c r="M143" t="str">
        <f>IFERROR(VLOOKUP(L143,Sheet1!B:B,1,FALSE),"")</f>
        <v/>
      </c>
    </row>
    <row r="144" spans="1:13" hidden="1" x14ac:dyDescent="0.35">
      <c r="A144" s="7" t="s">
        <v>19</v>
      </c>
      <c r="B144" s="11">
        <v>1</v>
      </c>
      <c r="C144" s="3" t="s">
        <v>15</v>
      </c>
      <c r="D144">
        <v>46</v>
      </c>
      <c r="E144" t="s">
        <v>20</v>
      </c>
      <c r="F144" t="s">
        <v>21</v>
      </c>
      <c r="G144" t="s">
        <v>12</v>
      </c>
      <c r="H144" s="12">
        <v>2</v>
      </c>
      <c r="I144" s="12">
        <v>4</v>
      </c>
      <c r="J144" s="12">
        <v>64</v>
      </c>
      <c r="K144" s="12"/>
      <c r="L144" t="str">
        <f t="shared" si="2"/>
        <v>46 GLENISTER HOUSE</v>
      </c>
      <c r="M144" t="str">
        <f>IFERROR(VLOOKUP(L144,Sheet1!B:B,1,FALSE),"")</f>
        <v/>
      </c>
    </row>
    <row r="145" spans="1:13" hidden="1" x14ac:dyDescent="0.35">
      <c r="A145" s="7" t="s">
        <v>19</v>
      </c>
      <c r="B145" s="11">
        <v>1</v>
      </c>
      <c r="C145" s="3" t="s">
        <v>15</v>
      </c>
      <c r="D145">
        <v>47</v>
      </c>
      <c r="E145" t="s">
        <v>20</v>
      </c>
      <c r="F145" t="s">
        <v>21</v>
      </c>
      <c r="G145" t="s">
        <v>12</v>
      </c>
      <c r="H145" s="12">
        <v>2</v>
      </c>
      <c r="I145" s="12">
        <v>4</v>
      </c>
      <c r="J145" s="12">
        <v>64</v>
      </c>
      <c r="K145" s="12"/>
      <c r="L145" t="str">
        <f t="shared" si="2"/>
        <v>47 GLENISTER HOUSE</v>
      </c>
      <c r="M145" t="str">
        <f>IFERROR(VLOOKUP(L145,Sheet1!B:B,1,FALSE),"")</f>
        <v/>
      </c>
    </row>
    <row r="146" spans="1:13" hidden="1" x14ac:dyDescent="0.35">
      <c r="A146" s="7" t="s">
        <v>19</v>
      </c>
      <c r="B146" s="11">
        <v>1</v>
      </c>
      <c r="C146" s="3" t="s">
        <v>15</v>
      </c>
      <c r="D146">
        <v>48</v>
      </c>
      <c r="E146" t="s">
        <v>20</v>
      </c>
      <c r="F146" t="s">
        <v>21</v>
      </c>
      <c r="G146" t="s">
        <v>12</v>
      </c>
      <c r="H146" s="12">
        <v>2</v>
      </c>
      <c r="I146" s="12">
        <v>4</v>
      </c>
      <c r="J146" s="12">
        <v>64</v>
      </c>
      <c r="K146" s="12"/>
      <c r="L146" t="str">
        <f t="shared" si="2"/>
        <v>48 GLENISTER HOUSE</v>
      </c>
      <c r="M146" t="str">
        <f>IFERROR(VLOOKUP(L146,Sheet1!B:B,1,FALSE),"")</f>
        <v/>
      </c>
    </row>
    <row r="147" spans="1:13" hidden="1" x14ac:dyDescent="0.35">
      <c r="A147" s="7" t="s">
        <v>19</v>
      </c>
      <c r="B147" s="11">
        <v>1</v>
      </c>
      <c r="C147" s="3" t="s">
        <v>15</v>
      </c>
      <c r="D147">
        <v>10</v>
      </c>
      <c r="E147" t="s">
        <v>20</v>
      </c>
      <c r="F147" t="s">
        <v>21</v>
      </c>
      <c r="G147" t="s">
        <v>12</v>
      </c>
      <c r="H147" s="12">
        <v>2</v>
      </c>
      <c r="I147" s="12">
        <v>4</v>
      </c>
      <c r="J147" s="12">
        <v>66</v>
      </c>
      <c r="K147" s="12"/>
      <c r="L147" t="str">
        <f t="shared" si="2"/>
        <v>10 GLENISTER HOUSE</v>
      </c>
      <c r="M147" t="str">
        <f>IFERROR(VLOOKUP(L147,Sheet1!B:B,1,FALSE),"")</f>
        <v/>
      </c>
    </row>
    <row r="148" spans="1:13" hidden="1" x14ac:dyDescent="0.35">
      <c r="A148" s="7" t="s">
        <v>19</v>
      </c>
      <c r="B148" s="11">
        <v>1</v>
      </c>
      <c r="C148" s="3" t="s">
        <v>15</v>
      </c>
      <c r="D148">
        <v>37</v>
      </c>
      <c r="E148" t="s">
        <v>20</v>
      </c>
      <c r="F148" t="s">
        <v>21</v>
      </c>
      <c r="G148" t="s">
        <v>12</v>
      </c>
      <c r="H148" s="12">
        <v>2</v>
      </c>
      <c r="I148" s="12">
        <v>4</v>
      </c>
      <c r="J148" s="12">
        <v>65</v>
      </c>
      <c r="K148" s="12"/>
      <c r="L148" t="str">
        <f t="shared" si="2"/>
        <v>37 GLENISTER HOUSE</v>
      </c>
      <c r="M148" t="str">
        <f>IFERROR(VLOOKUP(L148,Sheet1!B:B,1,FALSE),"")</f>
        <v/>
      </c>
    </row>
    <row r="150" spans="1:13" x14ac:dyDescent="0.35">
      <c r="A150" s="3" t="s">
        <v>51</v>
      </c>
      <c r="B150" s="21">
        <f>SUM(B5:B149)</f>
        <v>144</v>
      </c>
      <c r="I150" s="16">
        <f>SUM(I5:I149)</f>
        <v>576</v>
      </c>
      <c r="J150" s="16">
        <f>SUM(J5:J149)</f>
        <v>9477.7200000000012</v>
      </c>
      <c r="K150" s="17"/>
    </row>
    <row r="154" spans="1:13" x14ac:dyDescent="0.35">
      <c r="B154" s="115"/>
      <c r="C154" s="116"/>
      <c r="D154" s="116"/>
      <c r="E154" s="116"/>
      <c r="F154" s="116"/>
      <c r="G154" s="116"/>
      <c r="H154" s="117"/>
      <c r="I154" s="117"/>
      <c r="J154" s="118"/>
      <c r="K154" s="137"/>
    </row>
    <row r="155" spans="1:13" ht="18.5" x14ac:dyDescent="0.45">
      <c r="B155" s="119"/>
      <c r="C155" s="120" t="s">
        <v>113</v>
      </c>
      <c r="D155" s="121"/>
      <c r="E155" s="121"/>
      <c r="F155" s="121"/>
      <c r="G155" s="121"/>
      <c r="H155" s="121"/>
      <c r="I155" s="121"/>
      <c r="J155" s="122"/>
      <c r="K155" s="121"/>
    </row>
    <row r="156" spans="1:13" x14ac:dyDescent="0.35">
      <c r="B156" s="119"/>
      <c r="C156" s="123"/>
      <c r="D156" s="123"/>
      <c r="E156" s="142" t="s">
        <v>107</v>
      </c>
      <c r="F156" s="142" t="s">
        <v>108</v>
      </c>
      <c r="G156" s="142" t="s">
        <v>106</v>
      </c>
      <c r="H156" s="124" t="s">
        <v>109</v>
      </c>
      <c r="I156" s="124" t="s">
        <v>51</v>
      </c>
      <c r="J156" s="125"/>
      <c r="K156" s="124"/>
    </row>
    <row r="157" spans="1:13" x14ac:dyDescent="0.35">
      <c r="B157" s="119"/>
      <c r="C157" s="126" t="s">
        <v>111</v>
      </c>
      <c r="D157" s="126"/>
      <c r="E157" s="127" t="s">
        <v>112</v>
      </c>
      <c r="F157" s="127" t="s">
        <v>116</v>
      </c>
      <c r="G157" s="127">
        <v>70</v>
      </c>
      <c r="H157" s="127" t="s">
        <v>110</v>
      </c>
      <c r="I157" s="128"/>
      <c r="J157" s="129"/>
      <c r="K157" s="128"/>
    </row>
    <row r="158" spans="1:13" x14ac:dyDescent="0.35">
      <c r="B158" s="119"/>
      <c r="C158" s="123"/>
      <c r="D158" s="123"/>
      <c r="E158" s="124"/>
      <c r="F158" s="124"/>
      <c r="G158" s="124"/>
      <c r="H158" s="124"/>
      <c r="I158" s="124"/>
      <c r="J158" s="125"/>
      <c r="K158" s="124"/>
    </row>
    <row r="159" spans="1:13" x14ac:dyDescent="0.35">
      <c r="B159" s="119"/>
      <c r="C159" s="130" t="s">
        <v>93</v>
      </c>
      <c r="D159" s="130"/>
      <c r="E159" s="131">
        <v>0</v>
      </c>
      <c r="F159" s="131">
        <v>144</v>
      </c>
      <c r="G159" s="131">
        <v>0</v>
      </c>
      <c r="H159" s="131">
        <v>0</v>
      </c>
      <c r="I159" s="130">
        <f>SUBTOTAL(9,E159:H159)</f>
        <v>144</v>
      </c>
      <c r="J159" s="125"/>
      <c r="K159" s="124"/>
    </row>
    <row r="160" spans="1:13" x14ac:dyDescent="0.35">
      <c r="B160" s="119"/>
      <c r="C160" s="130" t="s">
        <v>94</v>
      </c>
      <c r="D160" s="130"/>
      <c r="E160" s="132">
        <f>E159/I159</f>
        <v>0</v>
      </c>
      <c r="F160" s="132">
        <f>(F159+G159)/I159</f>
        <v>1</v>
      </c>
      <c r="G160" s="132"/>
      <c r="H160" s="132">
        <f>H159/I159</f>
        <v>0</v>
      </c>
      <c r="I160" s="133">
        <f>SUBTOTAL(9,E160:H160)</f>
        <v>1</v>
      </c>
      <c r="J160" s="134"/>
      <c r="K160" s="137"/>
    </row>
    <row r="161" spans="2:11" x14ac:dyDescent="0.35">
      <c r="B161" s="119"/>
      <c r="C161" s="130" t="s">
        <v>105</v>
      </c>
      <c r="D161" s="130"/>
      <c r="E161" s="135">
        <v>0</v>
      </c>
      <c r="F161" s="135">
        <f>J150</f>
        <v>9477.7200000000012</v>
      </c>
      <c r="G161" s="135">
        <v>0</v>
      </c>
      <c r="H161" s="135">
        <v>0</v>
      </c>
      <c r="I161" s="130">
        <f t="shared" ref="I161:I162" si="3">SUBTOTAL(9,E161:H161)</f>
        <v>9477.7200000000012</v>
      </c>
      <c r="J161" s="136"/>
      <c r="K161" s="153"/>
    </row>
    <row r="162" spans="2:11" x14ac:dyDescent="0.35">
      <c r="B162" s="119"/>
      <c r="C162" s="130" t="s">
        <v>50</v>
      </c>
      <c r="D162" s="130"/>
      <c r="E162" s="131">
        <f>E159*3</f>
        <v>0</v>
      </c>
      <c r="F162" s="131">
        <v>576</v>
      </c>
      <c r="G162" s="131">
        <f>G159*4</f>
        <v>0</v>
      </c>
      <c r="H162" s="131">
        <v>0</v>
      </c>
      <c r="I162" s="130">
        <f t="shared" si="3"/>
        <v>576</v>
      </c>
      <c r="J162" s="122"/>
      <c r="K162" s="121"/>
    </row>
    <row r="163" spans="2:11" x14ac:dyDescent="0.35">
      <c r="B163" s="119"/>
      <c r="C163" s="121"/>
      <c r="D163" s="121"/>
      <c r="E163" s="121"/>
      <c r="F163" s="121"/>
      <c r="G163" s="121"/>
      <c r="H163" s="137"/>
      <c r="I163" s="137"/>
      <c r="J163" s="134"/>
      <c r="K163" s="137"/>
    </row>
    <row r="164" spans="2:11" x14ac:dyDescent="0.35">
      <c r="B164" s="138"/>
      <c r="C164" s="139"/>
      <c r="D164" s="139"/>
      <c r="E164" s="139"/>
      <c r="F164" s="139"/>
      <c r="G164" s="139"/>
      <c r="H164" s="140"/>
      <c r="I164" s="140"/>
      <c r="J164" s="141"/>
      <c r="K164" s="137"/>
    </row>
    <row r="165" spans="2:11" x14ac:dyDescent="0.35">
      <c r="B165" s="11"/>
      <c r="J165" s="12"/>
      <c r="K165" s="12"/>
    </row>
    <row r="166" spans="2:11" x14ac:dyDescent="0.35">
      <c r="B166" s="61"/>
      <c r="C166" s="62"/>
      <c r="D166" s="62"/>
      <c r="E166" s="62"/>
      <c r="F166" s="62"/>
      <c r="G166" s="62"/>
      <c r="H166" s="63"/>
      <c r="I166" s="63"/>
      <c r="J166" s="64"/>
      <c r="K166" s="80"/>
    </row>
    <row r="167" spans="2:11" ht="18.5" x14ac:dyDescent="0.45">
      <c r="B167" s="65"/>
      <c r="C167" s="66" t="s">
        <v>114</v>
      </c>
      <c r="D167" s="67"/>
      <c r="E167" s="67"/>
      <c r="F167" s="67"/>
      <c r="G167" s="67"/>
      <c r="H167" s="67"/>
      <c r="I167" s="67"/>
      <c r="J167" s="68"/>
      <c r="K167" s="67"/>
    </row>
    <row r="168" spans="2:11" x14ac:dyDescent="0.35">
      <c r="B168" s="65"/>
      <c r="C168" s="69"/>
      <c r="D168" s="69"/>
      <c r="E168" s="143" t="s">
        <v>107</v>
      </c>
      <c r="F168" s="144" t="s">
        <v>108</v>
      </c>
      <c r="G168" s="144" t="s">
        <v>106</v>
      </c>
      <c r="H168" s="70" t="s">
        <v>109</v>
      </c>
      <c r="I168" s="70" t="s">
        <v>51</v>
      </c>
      <c r="J168" s="71"/>
      <c r="K168" s="70"/>
    </row>
    <row r="169" spans="2:11" x14ac:dyDescent="0.35">
      <c r="B169" s="65"/>
      <c r="C169" s="72" t="s">
        <v>111</v>
      </c>
      <c r="D169" s="72"/>
      <c r="E169" s="73" t="s">
        <v>112</v>
      </c>
      <c r="F169" s="73" t="s">
        <v>116</v>
      </c>
      <c r="G169" s="73">
        <v>70</v>
      </c>
      <c r="H169" s="73" t="s">
        <v>110</v>
      </c>
      <c r="I169" s="74"/>
      <c r="J169" s="75"/>
      <c r="K169" s="74"/>
    </row>
    <row r="170" spans="2:11" x14ac:dyDescent="0.35">
      <c r="B170" s="65"/>
      <c r="C170" s="69"/>
      <c r="D170" s="69"/>
      <c r="E170" s="70"/>
      <c r="F170" s="70"/>
      <c r="G170" s="70"/>
      <c r="H170" s="70"/>
      <c r="I170" s="70"/>
      <c r="J170" s="71"/>
      <c r="K170" s="70"/>
    </row>
    <row r="171" spans="2:11" x14ac:dyDescent="0.35">
      <c r="B171" s="65"/>
      <c r="C171" s="76" t="s">
        <v>93</v>
      </c>
      <c r="D171" s="76"/>
      <c r="E171" s="79">
        <v>0</v>
      </c>
      <c r="F171" s="79">
        <v>121</v>
      </c>
      <c r="G171" s="79">
        <v>0</v>
      </c>
      <c r="H171" s="79">
        <v>0</v>
      </c>
      <c r="I171" s="76">
        <f>SUBTOTAL(9,E171:H171)</f>
        <v>121</v>
      </c>
      <c r="J171" s="71"/>
      <c r="K171" s="70"/>
    </row>
    <row r="172" spans="2:11" x14ac:dyDescent="0.35">
      <c r="B172" s="65"/>
      <c r="C172" s="76" t="s">
        <v>94</v>
      </c>
      <c r="D172" s="76"/>
      <c r="E172" s="86">
        <f>E171/I171</f>
        <v>0</v>
      </c>
      <c r="F172" s="86">
        <f>(F171+G171)/I171</f>
        <v>1</v>
      </c>
      <c r="G172" s="86"/>
      <c r="H172" s="86">
        <f>H171/I171</f>
        <v>0</v>
      </c>
      <c r="I172" s="87">
        <f>SUBTOTAL(9,E172:H172)</f>
        <v>1</v>
      </c>
      <c r="J172" s="81"/>
      <c r="K172" s="80"/>
    </row>
    <row r="173" spans="2:11" x14ac:dyDescent="0.35">
      <c r="B173" s="65"/>
      <c r="C173" s="76" t="s">
        <v>105</v>
      </c>
      <c r="D173" s="76"/>
      <c r="E173" s="77">
        <v>0</v>
      </c>
      <c r="F173" s="77">
        <f>SUMIF(C5:C148,"tenant",J5:J148)</f>
        <v>7755</v>
      </c>
      <c r="G173" s="77">
        <v>0</v>
      </c>
      <c r="H173" s="77">
        <v>0</v>
      </c>
      <c r="I173" s="76">
        <f t="shared" ref="I173:I174" si="4">SUBTOTAL(9,E173:H173)</f>
        <v>7755</v>
      </c>
      <c r="J173" s="78"/>
      <c r="K173" s="154"/>
    </row>
    <row r="174" spans="2:11" x14ac:dyDescent="0.35">
      <c r="B174" s="65"/>
      <c r="C174" s="76" t="s">
        <v>50</v>
      </c>
      <c r="D174" s="76"/>
      <c r="E174" s="79">
        <f>E171*3</f>
        <v>0</v>
      </c>
      <c r="F174" s="79">
        <v>484</v>
      </c>
      <c r="G174" s="79">
        <f>G171*4</f>
        <v>0</v>
      </c>
      <c r="H174" s="79">
        <v>0</v>
      </c>
      <c r="I174" s="76">
        <f t="shared" si="4"/>
        <v>484</v>
      </c>
      <c r="J174" s="68"/>
      <c r="K174" s="67"/>
    </row>
    <row r="175" spans="2:11" x14ac:dyDescent="0.35">
      <c r="B175" s="65"/>
      <c r="C175" s="67"/>
      <c r="D175" s="67"/>
      <c r="E175" s="67"/>
      <c r="F175" s="67"/>
      <c r="G175" s="67"/>
      <c r="H175" s="80"/>
      <c r="I175" s="80"/>
      <c r="J175" s="81"/>
      <c r="K175" s="80"/>
    </row>
    <row r="176" spans="2:11" x14ac:dyDescent="0.35">
      <c r="B176" s="82"/>
      <c r="C176" s="83"/>
      <c r="D176" s="83"/>
      <c r="E176" s="83"/>
      <c r="F176" s="83"/>
      <c r="G176" s="83"/>
      <c r="H176" s="84"/>
      <c r="I176" s="84"/>
      <c r="J176" s="85"/>
      <c r="K176" s="80"/>
    </row>
    <row r="177" spans="2:11" x14ac:dyDescent="0.35">
      <c r="B177" s="11"/>
      <c r="J177" s="12"/>
      <c r="K177" s="12"/>
    </row>
    <row r="178" spans="2:11" x14ac:dyDescent="0.35">
      <c r="B178" s="88"/>
      <c r="C178" s="89"/>
      <c r="D178" s="89"/>
      <c r="E178" s="89"/>
      <c r="F178" s="89"/>
      <c r="G178" s="89"/>
      <c r="H178" s="90"/>
      <c r="I178" s="90"/>
      <c r="J178" s="91"/>
      <c r="K178" s="107"/>
    </row>
    <row r="179" spans="2:11" ht="18.5" x14ac:dyDescent="0.45">
      <c r="B179" s="92"/>
      <c r="C179" s="93" t="s">
        <v>115</v>
      </c>
      <c r="D179" s="94"/>
      <c r="E179" s="94"/>
      <c r="F179" s="94"/>
      <c r="G179" s="94"/>
      <c r="H179" s="94"/>
      <c r="I179" s="94"/>
      <c r="J179" s="95"/>
      <c r="K179" s="94"/>
    </row>
    <row r="180" spans="2:11" x14ac:dyDescent="0.35">
      <c r="B180" s="92"/>
      <c r="C180" s="96"/>
      <c r="D180" s="96"/>
      <c r="E180" s="145" t="s">
        <v>107</v>
      </c>
      <c r="F180" s="145" t="s">
        <v>108</v>
      </c>
      <c r="G180" s="145" t="s">
        <v>106</v>
      </c>
      <c r="H180" s="97" t="s">
        <v>109</v>
      </c>
      <c r="I180" s="97" t="s">
        <v>51</v>
      </c>
      <c r="J180" s="98"/>
      <c r="K180" s="97"/>
    </row>
    <row r="181" spans="2:11" x14ac:dyDescent="0.35">
      <c r="B181" s="92"/>
      <c r="C181" s="99" t="s">
        <v>111</v>
      </c>
      <c r="D181" s="99"/>
      <c r="E181" s="100" t="s">
        <v>112</v>
      </c>
      <c r="F181" s="100" t="s">
        <v>116</v>
      </c>
      <c r="G181" s="100">
        <v>70</v>
      </c>
      <c r="H181" s="100" t="s">
        <v>110</v>
      </c>
      <c r="I181" s="101"/>
      <c r="J181" s="102"/>
      <c r="K181" s="101"/>
    </row>
    <row r="182" spans="2:11" x14ac:dyDescent="0.35">
      <c r="B182" s="92"/>
      <c r="C182" s="96"/>
      <c r="D182" s="96"/>
      <c r="E182" s="97"/>
      <c r="F182" s="97"/>
      <c r="G182" s="97"/>
      <c r="H182" s="97"/>
      <c r="I182" s="97"/>
      <c r="J182" s="98"/>
      <c r="K182" s="97"/>
    </row>
    <row r="183" spans="2:11" x14ac:dyDescent="0.35">
      <c r="B183" s="92"/>
      <c r="C183" s="103" t="s">
        <v>93</v>
      </c>
      <c r="D183" s="103"/>
      <c r="E183" s="106">
        <v>0</v>
      </c>
      <c r="F183" s="106">
        <v>23</v>
      </c>
      <c r="G183" s="106">
        <v>0</v>
      </c>
      <c r="H183" s="106">
        <v>0</v>
      </c>
      <c r="I183" s="103">
        <f>SUBTOTAL(9,E183:H183)</f>
        <v>23</v>
      </c>
      <c r="J183" s="98"/>
      <c r="K183" s="97"/>
    </row>
    <row r="184" spans="2:11" x14ac:dyDescent="0.35">
      <c r="B184" s="92"/>
      <c r="C184" s="103" t="s">
        <v>94</v>
      </c>
      <c r="D184" s="103"/>
      <c r="E184" s="113">
        <f>E183/I183</f>
        <v>0</v>
      </c>
      <c r="F184" s="113">
        <f>(F183+G183)/I183</f>
        <v>1</v>
      </c>
      <c r="G184" s="113"/>
      <c r="H184" s="113">
        <f>H183/I183</f>
        <v>0</v>
      </c>
      <c r="I184" s="114">
        <f>SUBTOTAL(9,E184:H184)</f>
        <v>1</v>
      </c>
      <c r="J184" s="108"/>
      <c r="K184" s="107"/>
    </row>
    <row r="185" spans="2:11" x14ac:dyDescent="0.35">
      <c r="B185" s="92"/>
      <c r="C185" s="103" t="s">
        <v>105</v>
      </c>
      <c r="D185" s="103"/>
      <c r="E185" s="104">
        <v>0</v>
      </c>
      <c r="F185" s="104">
        <f>F161-F173</f>
        <v>1722.7200000000012</v>
      </c>
      <c r="G185" s="104">
        <v>0</v>
      </c>
      <c r="H185" s="104">
        <v>0</v>
      </c>
      <c r="I185" s="103">
        <f t="shared" ref="I185:I186" si="5">SUBTOTAL(9,E185:H185)</f>
        <v>1722.7200000000012</v>
      </c>
      <c r="J185" s="105"/>
      <c r="K185" s="155"/>
    </row>
    <row r="186" spans="2:11" x14ac:dyDescent="0.35">
      <c r="B186" s="92"/>
      <c r="C186" s="103" t="s">
        <v>50</v>
      </c>
      <c r="D186" s="103"/>
      <c r="E186" s="106">
        <v>0</v>
      </c>
      <c r="F186" s="106">
        <v>92</v>
      </c>
      <c r="G186" s="106">
        <v>0</v>
      </c>
      <c r="H186" s="106">
        <v>0</v>
      </c>
      <c r="I186" s="103">
        <f t="shared" si="5"/>
        <v>92</v>
      </c>
      <c r="J186" s="95"/>
      <c r="K186" s="94"/>
    </row>
    <row r="187" spans="2:11" x14ac:dyDescent="0.35">
      <c r="B187" s="92"/>
      <c r="C187" s="94"/>
      <c r="D187" s="94"/>
      <c r="E187" s="94"/>
      <c r="F187" s="94"/>
      <c r="G187" s="94"/>
      <c r="H187" s="107"/>
      <c r="I187" s="107"/>
      <c r="J187" s="108"/>
      <c r="K187" s="107"/>
    </row>
    <row r="188" spans="2:11" x14ac:dyDescent="0.35">
      <c r="B188" s="109"/>
      <c r="C188" s="110"/>
      <c r="D188" s="110"/>
      <c r="E188" s="110"/>
      <c r="F188" s="110"/>
      <c r="G188" s="110"/>
      <c r="H188" s="111"/>
      <c r="I188" s="111"/>
      <c r="J188" s="112"/>
      <c r="K188" s="107"/>
    </row>
  </sheetData>
  <autoFilter ref="A4:J148">
    <filterColumn colId="2">
      <filters>
        <filter val="HA"/>
        <filter val="Investor"/>
        <filter val="Owner Occupier"/>
      </filters>
    </filterColumn>
    <sortState ref="A6:J149">
      <sortCondition ref="A5:A149"/>
    </sortState>
  </autoFilter>
  <sortState ref="A5:L148">
    <sortCondition ref="L5:L148"/>
  </sortState>
  <pageMargins left="0.70866141732283472" right="0.70866141732283472" top="0.74803149606299213" bottom="0.74803149606299213" header="0.31496062992125984" footer="0.31496062992125984"/>
  <pageSetup paperSize="9" scale="58" fitToHeight="2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6"/>
  <sheetViews>
    <sheetView topLeftCell="B1" workbookViewId="0">
      <selection activeCell="C14" sqref="C14"/>
    </sheetView>
  </sheetViews>
  <sheetFormatPr defaultRowHeight="14.5" x14ac:dyDescent="0.35"/>
  <cols>
    <col min="1" max="1" width="33.81640625" bestFit="1" customWidth="1"/>
    <col min="2" max="2" width="16.1796875" bestFit="1" customWidth="1"/>
    <col min="3" max="3" width="53.26953125" bestFit="1" customWidth="1"/>
    <col min="5" max="5" width="30.26953125" bestFit="1" customWidth="1"/>
    <col min="6" max="6" width="32.26953125" bestFit="1" customWidth="1"/>
    <col min="7" max="7" width="23.7265625" bestFit="1" customWidth="1"/>
  </cols>
  <sheetData>
    <row r="1" spans="1:8" ht="24" x14ac:dyDescent="0.35">
      <c r="A1" s="146" t="s">
        <v>117</v>
      </c>
      <c r="B1" s="146" t="s">
        <v>118</v>
      </c>
      <c r="C1" s="146" t="s">
        <v>119</v>
      </c>
      <c r="D1" s="146" t="s">
        <v>120</v>
      </c>
      <c r="E1" s="146" t="s">
        <v>121</v>
      </c>
      <c r="F1" s="146" t="s">
        <v>122</v>
      </c>
      <c r="G1" s="146" t="s">
        <v>123</v>
      </c>
      <c r="H1" s="146" t="s">
        <v>124</v>
      </c>
    </row>
    <row r="2" spans="1:8" x14ac:dyDescent="0.35">
      <c r="A2" s="147" t="s">
        <v>125</v>
      </c>
      <c r="B2" s="148" t="s">
        <v>126</v>
      </c>
      <c r="C2" s="147" t="s">
        <v>127</v>
      </c>
      <c r="D2" s="149" t="s">
        <v>33</v>
      </c>
      <c r="E2" s="147" t="s">
        <v>128</v>
      </c>
      <c r="F2" s="147" t="s">
        <v>129</v>
      </c>
      <c r="G2" s="147" t="s">
        <v>130</v>
      </c>
      <c r="H2" s="147" t="s">
        <v>131</v>
      </c>
    </row>
    <row r="3" spans="1:8" x14ac:dyDescent="0.35">
      <c r="A3" s="147" t="s">
        <v>132</v>
      </c>
      <c r="B3" s="148" t="s">
        <v>133</v>
      </c>
      <c r="C3" s="147" t="s">
        <v>134</v>
      </c>
      <c r="D3" s="149" t="s">
        <v>33</v>
      </c>
      <c r="E3" s="147" t="s">
        <v>135</v>
      </c>
      <c r="F3" s="147" t="s">
        <v>136</v>
      </c>
      <c r="G3" s="147" t="s">
        <v>137</v>
      </c>
      <c r="H3" s="147" t="s">
        <v>138</v>
      </c>
    </row>
    <row r="4" spans="1:8" x14ac:dyDescent="0.35">
      <c r="A4" s="150" t="s">
        <v>139</v>
      </c>
      <c r="B4" s="148" t="s">
        <v>140</v>
      </c>
      <c r="C4" s="150" t="s">
        <v>141</v>
      </c>
      <c r="D4" s="151" t="s">
        <v>37</v>
      </c>
      <c r="E4" s="150" t="s">
        <v>142</v>
      </c>
      <c r="F4" s="150" t="s">
        <v>129</v>
      </c>
      <c r="G4" s="150" t="s">
        <v>130</v>
      </c>
      <c r="H4" s="150" t="s">
        <v>143</v>
      </c>
    </row>
    <row r="5" spans="1:8" x14ac:dyDescent="0.35">
      <c r="A5" s="147" t="s">
        <v>144</v>
      </c>
      <c r="B5" s="148" t="s">
        <v>145</v>
      </c>
      <c r="C5" s="147" t="s">
        <v>146</v>
      </c>
      <c r="D5" s="149" t="s">
        <v>40</v>
      </c>
      <c r="E5" s="147" t="s">
        <v>147</v>
      </c>
      <c r="F5" s="147" t="s">
        <v>148</v>
      </c>
      <c r="G5" s="147" t="s">
        <v>130</v>
      </c>
      <c r="H5" s="147" t="s">
        <v>149</v>
      </c>
    </row>
    <row r="6" spans="1:8" x14ac:dyDescent="0.35">
      <c r="A6" s="150" t="s">
        <v>150</v>
      </c>
      <c r="B6" s="148" t="s">
        <v>151</v>
      </c>
      <c r="C6" s="150" t="s">
        <v>152</v>
      </c>
      <c r="D6" s="151" t="s">
        <v>26</v>
      </c>
      <c r="E6" s="150" t="s">
        <v>153</v>
      </c>
      <c r="F6" s="150" t="s">
        <v>154</v>
      </c>
      <c r="G6" s="150" t="s">
        <v>104</v>
      </c>
      <c r="H6" s="150" t="s">
        <v>155</v>
      </c>
    </row>
    <row r="7" spans="1:8" x14ac:dyDescent="0.35">
      <c r="A7" s="150" t="s">
        <v>156</v>
      </c>
      <c r="B7" s="148" t="s">
        <v>157</v>
      </c>
      <c r="C7" s="150" t="s">
        <v>156</v>
      </c>
      <c r="D7" s="151" t="s">
        <v>26</v>
      </c>
      <c r="E7" s="150" t="s">
        <v>158</v>
      </c>
      <c r="F7" s="150" t="s">
        <v>159</v>
      </c>
      <c r="G7" s="150" t="s">
        <v>160</v>
      </c>
      <c r="H7" s="150" t="s">
        <v>161</v>
      </c>
    </row>
    <row r="8" spans="1:8" x14ac:dyDescent="0.35">
      <c r="A8" s="150" t="s">
        <v>162</v>
      </c>
      <c r="B8" s="148" t="s">
        <v>163</v>
      </c>
      <c r="C8" s="150" t="s">
        <v>162</v>
      </c>
      <c r="D8" s="151" t="s">
        <v>28</v>
      </c>
      <c r="E8" s="150" t="s">
        <v>164</v>
      </c>
      <c r="F8" s="150" t="s">
        <v>165</v>
      </c>
      <c r="G8" s="150" t="s">
        <v>166</v>
      </c>
      <c r="H8" s="150" t="s">
        <v>167</v>
      </c>
    </row>
    <row r="9" spans="1:8" x14ac:dyDescent="0.35">
      <c r="A9" s="150" t="s">
        <v>168</v>
      </c>
      <c r="B9" s="148" t="s">
        <v>169</v>
      </c>
      <c r="C9" s="150" t="s">
        <v>170</v>
      </c>
      <c r="D9" s="151" t="s">
        <v>28</v>
      </c>
      <c r="E9" s="150" t="s">
        <v>171</v>
      </c>
      <c r="F9" s="150" t="s">
        <v>172</v>
      </c>
      <c r="G9" s="150" t="s">
        <v>173</v>
      </c>
      <c r="H9" s="150" t="s">
        <v>174</v>
      </c>
    </row>
    <row r="10" spans="1:8" x14ac:dyDescent="0.35">
      <c r="A10" s="147" t="s">
        <v>175</v>
      </c>
      <c r="B10" s="148" t="s">
        <v>176</v>
      </c>
      <c r="C10" s="147" t="s">
        <v>177</v>
      </c>
      <c r="D10" s="149" t="s">
        <v>28</v>
      </c>
      <c r="E10" s="147" t="s">
        <v>178</v>
      </c>
      <c r="F10" s="147" t="s">
        <v>179</v>
      </c>
      <c r="G10" s="147" t="s">
        <v>180</v>
      </c>
      <c r="H10" s="147" t="s">
        <v>181</v>
      </c>
    </row>
    <row r="11" spans="1:8" x14ac:dyDescent="0.35">
      <c r="A11" s="147" t="s">
        <v>182</v>
      </c>
      <c r="B11" s="148" t="s">
        <v>183</v>
      </c>
      <c r="C11" s="147" t="s">
        <v>184</v>
      </c>
      <c r="D11" s="149" t="s">
        <v>43</v>
      </c>
      <c r="E11" s="147" t="s">
        <v>185</v>
      </c>
      <c r="F11" s="147" t="s">
        <v>186</v>
      </c>
      <c r="G11" s="147" t="s">
        <v>187</v>
      </c>
      <c r="H11" s="147" t="s">
        <v>188</v>
      </c>
    </row>
    <row r="12" spans="1:8" x14ac:dyDescent="0.35">
      <c r="A12" s="150" t="s">
        <v>189</v>
      </c>
      <c r="B12" s="148" t="s">
        <v>190</v>
      </c>
      <c r="C12" s="150" t="s">
        <v>189</v>
      </c>
      <c r="D12" s="151" t="s">
        <v>43</v>
      </c>
      <c r="E12" s="150" t="s">
        <v>191</v>
      </c>
      <c r="F12" s="150" t="s">
        <v>129</v>
      </c>
      <c r="G12" s="150" t="s">
        <v>130</v>
      </c>
      <c r="H12" s="150" t="s">
        <v>192</v>
      </c>
    </row>
    <row r="13" spans="1:8" x14ac:dyDescent="0.35">
      <c r="A13" s="147" t="s">
        <v>193</v>
      </c>
      <c r="B13" s="148" t="s">
        <v>194</v>
      </c>
      <c r="C13" s="147" t="s">
        <v>195</v>
      </c>
      <c r="D13" s="149" t="s">
        <v>43</v>
      </c>
      <c r="E13" s="147" t="s">
        <v>196</v>
      </c>
      <c r="F13" s="147" t="s">
        <v>197</v>
      </c>
      <c r="G13" s="147" t="s">
        <v>130</v>
      </c>
      <c r="H13" s="147" t="s">
        <v>198</v>
      </c>
    </row>
    <row r="14" spans="1:8" x14ac:dyDescent="0.35">
      <c r="A14" s="150" t="s">
        <v>199</v>
      </c>
      <c r="B14" s="148" t="s">
        <v>200</v>
      </c>
      <c r="C14" s="150" t="s">
        <v>201</v>
      </c>
      <c r="D14" s="151" t="s">
        <v>39</v>
      </c>
      <c r="E14" s="150" t="s">
        <v>202</v>
      </c>
      <c r="F14" s="150" t="s">
        <v>197</v>
      </c>
      <c r="G14" s="150" t="s">
        <v>130</v>
      </c>
      <c r="H14" s="150" t="s">
        <v>203</v>
      </c>
    </row>
    <row r="15" spans="1:8" x14ac:dyDescent="0.35">
      <c r="A15" s="147" t="s">
        <v>204</v>
      </c>
      <c r="B15" s="148" t="s">
        <v>205</v>
      </c>
      <c r="C15" s="147" t="s">
        <v>206</v>
      </c>
      <c r="D15" s="149" t="s">
        <v>39</v>
      </c>
      <c r="E15" s="147" t="s">
        <v>207</v>
      </c>
      <c r="F15" s="147" t="s">
        <v>129</v>
      </c>
      <c r="G15" s="147" t="s">
        <v>130</v>
      </c>
      <c r="H15" s="147" t="s">
        <v>208</v>
      </c>
    </row>
    <row r="16" spans="1:8" x14ac:dyDescent="0.35">
      <c r="A16" s="150" t="s">
        <v>209</v>
      </c>
      <c r="B16" s="148" t="s">
        <v>210</v>
      </c>
      <c r="C16" s="150" t="s">
        <v>211</v>
      </c>
      <c r="D16" s="151" t="s">
        <v>39</v>
      </c>
      <c r="E16" s="150" t="s">
        <v>212</v>
      </c>
      <c r="F16" s="150" t="s">
        <v>213</v>
      </c>
      <c r="G16" s="150" t="s">
        <v>214</v>
      </c>
      <c r="H16" s="150" t="s">
        <v>215</v>
      </c>
    </row>
    <row r="17" spans="1:8" x14ac:dyDescent="0.35">
      <c r="A17" s="147" t="s">
        <v>216</v>
      </c>
      <c r="B17" s="148" t="s">
        <v>217</v>
      </c>
      <c r="C17" s="147" t="s">
        <v>218</v>
      </c>
      <c r="D17" s="149" t="s">
        <v>34</v>
      </c>
      <c r="E17" s="147" t="s">
        <v>217</v>
      </c>
      <c r="F17" s="147" t="s">
        <v>129</v>
      </c>
      <c r="G17" s="147" t="s">
        <v>130</v>
      </c>
      <c r="H17" s="147" t="s">
        <v>219</v>
      </c>
    </row>
    <row r="18" spans="1:8" x14ac:dyDescent="0.35">
      <c r="A18" s="147" t="s">
        <v>220</v>
      </c>
      <c r="B18" s="148" t="s">
        <v>221</v>
      </c>
      <c r="C18" s="147" t="s">
        <v>222</v>
      </c>
      <c r="D18" s="149" t="s">
        <v>30</v>
      </c>
      <c r="E18" s="147" t="s">
        <v>223</v>
      </c>
      <c r="F18" s="147" t="s">
        <v>224</v>
      </c>
      <c r="G18" s="147" t="s">
        <v>225</v>
      </c>
      <c r="H18" s="147" t="s">
        <v>226</v>
      </c>
    </row>
    <row r="19" spans="1:8" x14ac:dyDescent="0.35">
      <c r="A19" s="147" t="s">
        <v>227</v>
      </c>
      <c r="B19" s="148" t="s">
        <v>228</v>
      </c>
      <c r="C19" s="147" t="s">
        <v>229</v>
      </c>
      <c r="D19" s="149" t="s">
        <v>29</v>
      </c>
      <c r="E19" s="147" t="s">
        <v>230</v>
      </c>
      <c r="F19" s="147" t="s">
        <v>231</v>
      </c>
      <c r="G19" s="147" t="s">
        <v>130</v>
      </c>
      <c r="H19" s="147" t="s">
        <v>232</v>
      </c>
    </row>
    <row r="20" spans="1:8" x14ac:dyDescent="0.35">
      <c r="A20" s="150" t="s">
        <v>233</v>
      </c>
      <c r="B20" s="148" t="s">
        <v>234</v>
      </c>
      <c r="C20" s="150" t="s">
        <v>235</v>
      </c>
      <c r="D20" s="151" t="s">
        <v>29</v>
      </c>
      <c r="E20" s="150" t="s">
        <v>234</v>
      </c>
      <c r="F20" s="150" t="s">
        <v>129</v>
      </c>
      <c r="G20" s="150" t="s">
        <v>130</v>
      </c>
      <c r="H20" s="150" t="s">
        <v>236</v>
      </c>
    </row>
    <row r="21" spans="1:8" x14ac:dyDescent="0.35">
      <c r="A21" s="147" t="s">
        <v>237</v>
      </c>
      <c r="B21" s="148" t="s">
        <v>238</v>
      </c>
      <c r="C21" s="147" t="s">
        <v>239</v>
      </c>
      <c r="D21" s="149" t="s">
        <v>33</v>
      </c>
      <c r="E21" s="147" t="s">
        <v>240</v>
      </c>
      <c r="F21" s="147" t="s">
        <v>129</v>
      </c>
      <c r="G21" s="147" t="s">
        <v>130</v>
      </c>
      <c r="H21" s="147" t="s">
        <v>241</v>
      </c>
    </row>
    <row r="22" spans="1:8" x14ac:dyDescent="0.35">
      <c r="A22" s="147" t="s">
        <v>242</v>
      </c>
      <c r="B22" s="148" t="s">
        <v>243</v>
      </c>
      <c r="C22" s="147" t="s">
        <v>244</v>
      </c>
      <c r="D22" s="149" t="s">
        <v>37</v>
      </c>
      <c r="E22" s="147" t="s">
        <v>245</v>
      </c>
      <c r="F22" s="147" t="s">
        <v>129</v>
      </c>
      <c r="G22" s="147" t="s">
        <v>130</v>
      </c>
      <c r="H22" s="147" t="s">
        <v>246</v>
      </c>
    </row>
    <row r="23" spans="1:8" x14ac:dyDescent="0.35">
      <c r="A23" s="150" t="s">
        <v>247</v>
      </c>
      <c r="B23" s="148" t="s">
        <v>248</v>
      </c>
      <c r="C23" s="150" t="s">
        <v>249</v>
      </c>
      <c r="D23" s="151" t="s">
        <v>42</v>
      </c>
      <c r="E23" s="150" t="s">
        <v>250</v>
      </c>
      <c r="F23" s="150" t="s">
        <v>129</v>
      </c>
      <c r="G23" s="150" t="s">
        <v>130</v>
      </c>
      <c r="H23" s="150" t="s">
        <v>251</v>
      </c>
    </row>
    <row r="24" spans="1:8" x14ac:dyDescent="0.35">
      <c r="A24" s="150" t="s">
        <v>252</v>
      </c>
      <c r="B24" s="148" t="s">
        <v>253</v>
      </c>
      <c r="C24" s="150" t="s">
        <v>254</v>
      </c>
      <c r="D24" s="151" t="s">
        <v>42</v>
      </c>
      <c r="E24" s="150" t="s">
        <v>255</v>
      </c>
      <c r="F24" s="150" t="s">
        <v>256</v>
      </c>
      <c r="G24" s="150" t="s">
        <v>130</v>
      </c>
      <c r="H24" s="150" t="s">
        <v>257</v>
      </c>
    </row>
    <row r="25" spans="1:8" x14ac:dyDescent="0.35">
      <c r="A25" s="147" t="s">
        <v>258</v>
      </c>
      <c r="B25" s="148" t="s">
        <v>259</v>
      </c>
      <c r="C25" s="147" t="s">
        <v>260</v>
      </c>
      <c r="D25" s="149" t="s">
        <v>42</v>
      </c>
      <c r="E25" s="147" t="s">
        <v>261</v>
      </c>
      <c r="F25" s="147" t="s">
        <v>129</v>
      </c>
      <c r="G25" s="147" t="s">
        <v>130</v>
      </c>
      <c r="H25" s="147" t="s">
        <v>262</v>
      </c>
    </row>
    <row r="26" spans="1:8" x14ac:dyDescent="0.35">
      <c r="A26" s="150" t="s">
        <v>263</v>
      </c>
      <c r="B26" s="148" t="s">
        <v>264</v>
      </c>
      <c r="C26" s="150" t="s">
        <v>265</v>
      </c>
      <c r="D26" s="151" t="s">
        <v>47</v>
      </c>
      <c r="E26" s="150" t="s">
        <v>266</v>
      </c>
      <c r="F26" s="150" t="s">
        <v>267</v>
      </c>
      <c r="G26" s="150" t="s">
        <v>268</v>
      </c>
      <c r="H26" s="150" t="s">
        <v>269</v>
      </c>
    </row>
    <row r="27" spans="1:8" x14ac:dyDescent="0.35">
      <c r="A27" s="147" t="s">
        <v>270</v>
      </c>
      <c r="B27" s="148" t="s">
        <v>271</v>
      </c>
      <c r="C27" s="147" t="s">
        <v>272</v>
      </c>
      <c r="D27" s="149" t="s">
        <v>47</v>
      </c>
      <c r="E27" s="147" t="s">
        <v>273</v>
      </c>
      <c r="F27" s="147" t="s">
        <v>129</v>
      </c>
      <c r="G27" s="147" t="s">
        <v>130</v>
      </c>
      <c r="H27" s="147" t="s">
        <v>274</v>
      </c>
    </row>
    <row r="28" spans="1:8" x14ac:dyDescent="0.35">
      <c r="A28" s="147" t="s">
        <v>275</v>
      </c>
      <c r="B28" s="148" t="s">
        <v>276</v>
      </c>
      <c r="C28" s="147" t="s">
        <v>277</v>
      </c>
      <c r="D28" s="149" t="s">
        <v>48</v>
      </c>
      <c r="E28" s="147" t="s">
        <v>278</v>
      </c>
      <c r="F28" s="147" t="s">
        <v>279</v>
      </c>
      <c r="G28" s="147" t="s">
        <v>104</v>
      </c>
      <c r="H28" s="147" t="s">
        <v>280</v>
      </c>
    </row>
    <row r="29" spans="1:8" x14ac:dyDescent="0.35">
      <c r="A29" s="147" t="s">
        <v>281</v>
      </c>
      <c r="B29" s="148" t="s">
        <v>282</v>
      </c>
      <c r="C29" s="147" t="s">
        <v>281</v>
      </c>
      <c r="D29" s="149" t="s">
        <v>48</v>
      </c>
      <c r="E29" s="147" t="s">
        <v>283</v>
      </c>
      <c r="F29" s="147" t="s">
        <v>284</v>
      </c>
      <c r="G29" s="147" t="s">
        <v>285</v>
      </c>
      <c r="H29" s="147" t="s">
        <v>286</v>
      </c>
    </row>
    <row r="30" spans="1:8" x14ac:dyDescent="0.35">
      <c r="A30" s="150" t="s">
        <v>287</v>
      </c>
      <c r="B30" s="148" t="s">
        <v>288</v>
      </c>
      <c r="C30" s="150" t="s">
        <v>289</v>
      </c>
      <c r="D30" s="151" t="s">
        <v>16</v>
      </c>
      <c r="E30" s="150" t="s">
        <v>290</v>
      </c>
      <c r="F30" s="150" t="s">
        <v>129</v>
      </c>
      <c r="G30" s="150" t="s">
        <v>130</v>
      </c>
      <c r="H30" s="150" t="s">
        <v>291</v>
      </c>
    </row>
    <row r="31" spans="1:8" x14ac:dyDescent="0.35">
      <c r="A31" s="147" t="s">
        <v>292</v>
      </c>
      <c r="B31" s="148" t="s">
        <v>293</v>
      </c>
      <c r="C31" s="147" t="s">
        <v>294</v>
      </c>
      <c r="D31" s="149" t="s">
        <v>16</v>
      </c>
      <c r="E31" s="147" t="s">
        <v>295</v>
      </c>
      <c r="F31" s="147" t="s">
        <v>296</v>
      </c>
      <c r="G31" s="147" t="s">
        <v>297</v>
      </c>
      <c r="H31" s="147" t="s">
        <v>298</v>
      </c>
    </row>
    <row r="32" spans="1:8" x14ac:dyDescent="0.35">
      <c r="A32" s="150" t="s">
        <v>299</v>
      </c>
      <c r="B32" s="148" t="s">
        <v>300</v>
      </c>
      <c r="C32" s="150" t="s">
        <v>301</v>
      </c>
      <c r="D32" s="151" t="s">
        <v>16</v>
      </c>
      <c r="E32" s="150" t="s">
        <v>300</v>
      </c>
      <c r="F32" s="150" t="s">
        <v>302</v>
      </c>
      <c r="G32" s="150" t="s">
        <v>303</v>
      </c>
      <c r="H32" s="150" t="s">
        <v>304</v>
      </c>
    </row>
    <row r="33" spans="1:8" x14ac:dyDescent="0.35">
      <c r="A33" s="147" t="s">
        <v>305</v>
      </c>
      <c r="B33" s="148" t="s">
        <v>306</v>
      </c>
      <c r="C33" s="147" t="s">
        <v>307</v>
      </c>
      <c r="D33" s="149" t="s">
        <v>21</v>
      </c>
      <c r="E33" s="147" t="s">
        <v>308</v>
      </c>
      <c r="F33" s="147" t="s">
        <v>309</v>
      </c>
      <c r="G33" s="147" t="s">
        <v>310</v>
      </c>
      <c r="H33" s="147" t="s">
        <v>311</v>
      </c>
    </row>
    <row r="34" spans="1:8" x14ac:dyDescent="0.35">
      <c r="A34" s="150" t="s">
        <v>312</v>
      </c>
      <c r="B34" s="148" t="s">
        <v>313</v>
      </c>
      <c r="C34" s="150" t="s">
        <v>312</v>
      </c>
      <c r="D34" s="151" t="s">
        <v>21</v>
      </c>
      <c r="E34" s="150" t="s">
        <v>314</v>
      </c>
      <c r="F34" s="150" t="s">
        <v>315</v>
      </c>
      <c r="G34" s="150" t="s">
        <v>316</v>
      </c>
      <c r="H34" s="150" t="s">
        <v>317</v>
      </c>
    </row>
    <row r="35" spans="1:8" x14ac:dyDescent="0.35">
      <c r="A35" s="147" t="s">
        <v>318</v>
      </c>
      <c r="B35" s="148" t="s">
        <v>319</v>
      </c>
      <c r="C35" s="147" t="s">
        <v>320</v>
      </c>
      <c r="D35" s="149" t="s">
        <v>21</v>
      </c>
      <c r="E35" s="147" t="s">
        <v>321</v>
      </c>
      <c r="F35" s="147" t="s">
        <v>129</v>
      </c>
      <c r="G35" s="147" t="s">
        <v>130</v>
      </c>
      <c r="H35" s="147" t="s">
        <v>322</v>
      </c>
    </row>
    <row r="36" spans="1:8" x14ac:dyDescent="0.35">
      <c r="A36" s="147" t="s">
        <v>323</v>
      </c>
      <c r="B36" s="148" t="s">
        <v>324</v>
      </c>
      <c r="C36" s="147" t="s">
        <v>325</v>
      </c>
      <c r="D36" s="149" t="s">
        <v>21</v>
      </c>
      <c r="E36" s="147" t="s">
        <v>326</v>
      </c>
      <c r="F36" s="147" t="s">
        <v>327</v>
      </c>
      <c r="G36" s="147" t="s">
        <v>130</v>
      </c>
      <c r="H36" s="147" t="s">
        <v>328</v>
      </c>
    </row>
    <row r="37" spans="1:8" x14ac:dyDescent="0.35">
      <c r="A37" s="150" t="s">
        <v>329</v>
      </c>
      <c r="B37" s="148" t="s">
        <v>330</v>
      </c>
      <c r="C37" s="150" t="s">
        <v>331</v>
      </c>
      <c r="D37" s="151" t="s">
        <v>21</v>
      </c>
      <c r="E37" s="150" t="s">
        <v>332</v>
      </c>
      <c r="F37" s="150" t="s">
        <v>327</v>
      </c>
      <c r="G37" s="150" t="s">
        <v>130</v>
      </c>
      <c r="H37" s="150" t="s">
        <v>333</v>
      </c>
    </row>
    <row r="38" spans="1:8" x14ac:dyDescent="0.35">
      <c r="A38" s="147" t="s">
        <v>334</v>
      </c>
      <c r="B38" s="148" t="s">
        <v>335</v>
      </c>
      <c r="C38" s="147" t="s">
        <v>334</v>
      </c>
      <c r="D38" s="149" t="s">
        <v>11</v>
      </c>
      <c r="E38" s="147" t="s">
        <v>336</v>
      </c>
      <c r="F38" s="147" t="s">
        <v>337</v>
      </c>
      <c r="G38" s="147" t="s">
        <v>104</v>
      </c>
      <c r="H38" s="147" t="s">
        <v>338</v>
      </c>
    </row>
    <row r="39" spans="1:8" x14ac:dyDescent="0.35">
      <c r="A39" s="150" t="s">
        <v>312</v>
      </c>
      <c r="B39" s="148" t="s">
        <v>339</v>
      </c>
      <c r="C39" s="150" t="s">
        <v>312</v>
      </c>
      <c r="D39" s="151" t="s">
        <v>11</v>
      </c>
      <c r="E39" s="150" t="s">
        <v>314</v>
      </c>
      <c r="F39" s="150" t="s">
        <v>315</v>
      </c>
      <c r="G39" s="150" t="s">
        <v>316</v>
      </c>
      <c r="H39" s="150" t="s">
        <v>317</v>
      </c>
    </row>
    <row r="40" spans="1:8" x14ac:dyDescent="0.35">
      <c r="A40" s="147" t="s">
        <v>312</v>
      </c>
      <c r="B40" s="148" t="s">
        <v>340</v>
      </c>
      <c r="C40" s="147" t="s">
        <v>312</v>
      </c>
      <c r="D40" s="149" t="s">
        <v>11</v>
      </c>
      <c r="E40" s="147" t="s">
        <v>314</v>
      </c>
      <c r="F40" s="147" t="s">
        <v>315</v>
      </c>
      <c r="G40" s="147" t="s">
        <v>316</v>
      </c>
      <c r="H40" s="147" t="s">
        <v>317</v>
      </c>
    </row>
    <row r="41" spans="1:8" x14ac:dyDescent="0.35">
      <c r="A41" s="150" t="s">
        <v>341</v>
      </c>
      <c r="B41" s="148" t="s">
        <v>342</v>
      </c>
      <c r="C41" s="150" t="s">
        <v>343</v>
      </c>
      <c r="D41" s="151" t="s">
        <v>11</v>
      </c>
      <c r="E41" s="150" t="s">
        <v>344</v>
      </c>
      <c r="F41" s="150" t="s">
        <v>345</v>
      </c>
      <c r="G41" s="150" t="s">
        <v>346</v>
      </c>
      <c r="H41" s="150" t="s">
        <v>347</v>
      </c>
    </row>
    <row r="42" spans="1:8" x14ac:dyDescent="0.35">
      <c r="A42" s="150" t="s">
        <v>348</v>
      </c>
      <c r="B42" s="148" t="s">
        <v>349</v>
      </c>
      <c r="C42" s="150" t="s">
        <v>350</v>
      </c>
      <c r="D42" s="151" t="s">
        <v>11</v>
      </c>
      <c r="E42" s="150" t="s">
        <v>351</v>
      </c>
      <c r="F42" s="150" t="s">
        <v>352</v>
      </c>
      <c r="G42" s="150" t="s">
        <v>130</v>
      </c>
      <c r="H42" s="150" t="s">
        <v>353</v>
      </c>
    </row>
    <row r="43" spans="1:8" x14ac:dyDescent="0.35">
      <c r="A43" s="147" t="s">
        <v>354</v>
      </c>
      <c r="B43" s="148" t="s">
        <v>355</v>
      </c>
      <c r="C43" s="147" t="s">
        <v>356</v>
      </c>
      <c r="D43" s="149" t="s">
        <v>11</v>
      </c>
      <c r="E43" s="147" t="s">
        <v>355</v>
      </c>
      <c r="F43" s="147" t="s">
        <v>357</v>
      </c>
      <c r="G43" s="147" t="s">
        <v>303</v>
      </c>
      <c r="H43" s="147" t="s">
        <v>358</v>
      </c>
    </row>
    <row r="44" spans="1:8" x14ac:dyDescent="0.35">
      <c r="A44" s="150" t="s">
        <v>359</v>
      </c>
      <c r="B44" s="148" t="s">
        <v>360</v>
      </c>
      <c r="C44" s="150" t="s">
        <v>361</v>
      </c>
      <c r="D44" s="151" t="s">
        <v>11</v>
      </c>
      <c r="E44" s="150" t="s">
        <v>362</v>
      </c>
      <c r="F44" s="150" t="s">
        <v>363</v>
      </c>
      <c r="G44" s="150" t="s">
        <v>364</v>
      </c>
      <c r="H44" s="150" t="s">
        <v>365</v>
      </c>
    </row>
    <row r="45" spans="1:8" x14ac:dyDescent="0.35">
      <c r="A45" s="147" t="s">
        <v>366</v>
      </c>
      <c r="B45" s="148" t="s">
        <v>367</v>
      </c>
      <c r="C45" s="147" t="s">
        <v>368</v>
      </c>
      <c r="D45" s="149" t="s">
        <v>11</v>
      </c>
      <c r="E45" s="147" t="s">
        <v>369</v>
      </c>
      <c r="F45" s="147" t="s">
        <v>129</v>
      </c>
      <c r="G45" s="147" t="s">
        <v>130</v>
      </c>
      <c r="H45" s="147" t="s">
        <v>370</v>
      </c>
    </row>
    <row r="46" spans="1:8" x14ac:dyDescent="0.35">
      <c r="A46" s="152"/>
      <c r="B46" s="152"/>
      <c r="C46" s="152"/>
      <c r="D46" s="152"/>
      <c r="E46" s="152"/>
      <c r="F46" s="152"/>
      <c r="G46" s="152"/>
      <c r="H46" s="152"/>
    </row>
  </sheetData>
  <autoFilter ref="A1:H46"/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3:L25"/>
  <sheetViews>
    <sheetView topLeftCell="A2" workbookViewId="0">
      <selection activeCell="L9" sqref="L9"/>
    </sheetView>
  </sheetViews>
  <sheetFormatPr defaultRowHeight="14.5" x14ac:dyDescent="0.35"/>
  <cols>
    <col min="3" max="6" width="18.6328125" customWidth="1"/>
  </cols>
  <sheetData>
    <row r="3" spans="3:12" x14ac:dyDescent="0.35">
      <c r="C3" s="3" t="s">
        <v>13</v>
      </c>
      <c r="D3">
        <v>5</v>
      </c>
      <c r="E3" t="s">
        <v>25</v>
      </c>
      <c r="F3" t="s">
        <v>26</v>
      </c>
    </row>
    <row r="4" spans="3:12" x14ac:dyDescent="0.35">
      <c r="C4" s="3" t="s">
        <v>13</v>
      </c>
      <c r="D4">
        <v>7</v>
      </c>
      <c r="E4" t="s">
        <v>25</v>
      </c>
      <c r="F4" t="s">
        <v>26</v>
      </c>
    </row>
    <row r="5" spans="3:12" x14ac:dyDescent="0.35">
      <c r="C5" s="3" t="s">
        <v>13</v>
      </c>
      <c r="D5">
        <v>12</v>
      </c>
      <c r="E5" t="s">
        <v>25</v>
      </c>
      <c r="F5" t="s">
        <v>28</v>
      </c>
    </row>
    <row r="6" spans="3:12" x14ac:dyDescent="0.35">
      <c r="C6" s="3" t="s">
        <v>13</v>
      </c>
      <c r="D6">
        <v>71</v>
      </c>
      <c r="E6" t="s">
        <v>25</v>
      </c>
      <c r="F6" t="s">
        <v>30</v>
      </c>
    </row>
    <row r="7" spans="3:12" x14ac:dyDescent="0.35">
      <c r="C7" s="3" t="s">
        <v>13</v>
      </c>
      <c r="D7">
        <v>74</v>
      </c>
      <c r="E7" t="s">
        <v>25</v>
      </c>
      <c r="F7" t="s">
        <v>30</v>
      </c>
    </row>
    <row r="8" spans="3:12" x14ac:dyDescent="0.35">
      <c r="C8" s="3" t="s">
        <v>13</v>
      </c>
      <c r="D8">
        <v>79</v>
      </c>
      <c r="E8" t="s">
        <v>25</v>
      </c>
      <c r="F8" t="s">
        <v>30</v>
      </c>
      <c r="L8">
        <f>280000*1.4/100</f>
        <v>3920</v>
      </c>
    </row>
    <row r="9" spans="3:12" x14ac:dyDescent="0.35">
      <c r="C9" s="3" t="s">
        <v>13</v>
      </c>
      <c r="D9">
        <v>87</v>
      </c>
      <c r="E9" t="s">
        <v>25</v>
      </c>
      <c r="F9" t="s">
        <v>31</v>
      </c>
    </row>
    <row r="10" spans="3:12" x14ac:dyDescent="0.35">
      <c r="C10" s="3" t="s">
        <v>13</v>
      </c>
      <c r="D10">
        <v>93</v>
      </c>
      <c r="E10" t="s">
        <v>25</v>
      </c>
      <c r="F10" t="s">
        <v>29</v>
      </c>
    </row>
    <row r="11" spans="3:12" x14ac:dyDescent="0.35">
      <c r="C11" s="3" t="s">
        <v>13</v>
      </c>
      <c r="D11">
        <v>102</v>
      </c>
      <c r="E11" t="s">
        <v>25</v>
      </c>
      <c r="F11" t="s">
        <v>33</v>
      </c>
    </row>
    <row r="12" spans="3:12" x14ac:dyDescent="0.35">
      <c r="C12" s="3" t="s">
        <v>13</v>
      </c>
      <c r="D12">
        <v>58</v>
      </c>
      <c r="E12" t="s">
        <v>25</v>
      </c>
      <c r="F12" t="s">
        <v>38</v>
      </c>
    </row>
    <row r="13" spans="3:12" x14ac:dyDescent="0.35">
      <c r="C13" s="3" t="s">
        <v>13</v>
      </c>
      <c r="D13">
        <v>109</v>
      </c>
      <c r="E13" t="s">
        <v>25</v>
      </c>
      <c r="F13" t="s">
        <v>33</v>
      </c>
    </row>
    <row r="14" spans="3:12" x14ac:dyDescent="0.35">
      <c r="C14" s="3" t="s">
        <v>13</v>
      </c>
      <c r="D14">
        <v>121</v>
      </c>
      <c r="E14" t="s">
        <v>25</v>
      </c>
      <c r="F14" t="s">
        <v>40</v>
      </c>
    </row>
    <row r="15" spans="3:12" x14ac:dyDescent="0.35">
      <c r="C15" s="3" t="s">
        <v>13</v>
      </c>
      <c r="D15">
        <v>135</v>
      </c>
      <c r="E15" t="s">
        <v>25</v>
      </c>
      <c r="F15" t="s">
        <v>44</v>
      </c>
    </row>
    <row r="16" spans="3:12" x14ac:dyDescent="0.35">
      <c r="C16" s="3" t="s">
        <v>13</v>
      </c>
      <c r="D16">
        <v>3</v>
      </c>
      <c r="E16" t="s">
        <v>371</v>
      </c>
      <c r="F16" t="s">
        <v>47</v>
      </c>
    </row>
    <row r="17" spans="3:6" x14ac:dyDescent="0.35">
      <c r="C17" s="3" t="s">
        <v>13</v>
      </c>
      <c r="D17">
        <v>16</v>
      </c>
      <c r="E17" t="s">
        <v>41</v>
      </c>
      <c r="F17" t="s">
        <v>42</v>
      </c>
    </row>
    <row r="18" spans="3:6" x14ac:dyDescent="0.35">
      <c r="C18" s="3" t="s">
        <v>13</v>
      </c>
      <c r="D18">
        <v>33</v>
      </c>
      <c r="E18" t="s">
        <v>41</v>
      </c>
      <c r="F18" t="s">
        <v>42</v>
      </c>
    </row>
    <row r="19" spans="3:6" x14ac:dyDescent="0.35">
      <c r="C19" s="3" t="s">
        <v>13</v>
      </c>
      <c r="D19">
        <v>38</v>
      </c>
      <c r="E19" t="s">
        <v>371</v>
      </c>
      <c r="F19" t="s">
        <v>47</v>
      </c>
    </row>
    <row r="20" spans="3:6" x14ac:dyDescent="0.35">
      <c r="C20" s="3" t="s">
        <v>13</v>
      </c>
      <c r="D20">
        <v>45</v>
      </c>
      <c r="E20" t="s">
        <v>41</v>
      </c>
      <c r="F20" t="s">
        <v>42</v>
      </c>
    </row>
    <row r="21" spans="3:6" x14ac:dyDescent="0.35">
      <c r="C21" t="s">
        <v>13</v>
      </c>
      <c r="D21">
        <v>7</v>
      </c>
      <c r="E21" t="s">
        <v>10</v>
      </c>
      <c r="F21" t="s">
        <v>11</v>
      </c>
    </row>
    <row r="22" spans="3:6" x14ac:dyDescent="0.35">
      <c r="C22" t="s">
        <v>13</v>
      </c>
      <c r="D22">
        <v>17</v>
      </c>
      <c r="E22" t="s">
        <v>10</v>
      </c>
      <c r="F22" t="s">
        <v>11</v>
      </c>
    </row>
    <row r="23" spans="3:6" x14ac:dyDescent="0.35">
      <c r="C23" t="s">
        <v>13</v>
      </c>
      <c r="D23">
        <v>16</v>
      </c>
      <c r="E23" t="s">
        <v>18</v>
      </c>
      <c r="F23" t="s">
        <v>16</v>
      </c>
    </row>
    <row r="24" spans="3:6" x14ac:dyDescent="0.35">
      <c r="C24" t="s">
        <v>13</v>
      </c>
      <c r="D24">
        <v>20</v>
      </c>
      <c r="E24" t="s">
        <v>20</v>
      </c>
      <c r="F24" t="s">
        <v>21</v>
      </c>
    </row>
    <row r="25" spans="3:6" x14ac:dyDescent="0.35">
      <c r="C25" t="s">
        <v>13</v>
      </c>
      <c r="D25">
        <v>33</v>
      </c>
      <c r="E25" t="s">
        <v>20</v>
      </c>
      <c r="F25" t="s">
        <v>21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165"/>
  <sheetViews>
    <sheetView workbookViewId="0">
      <selection activeCell="M232" sqref="M232"/>
    </sheetView>
  </sheetViews>
  <sheetFormatPr defaultRowHeight="14.5" x14ac:dyDescent="0.35"/>
  <cols>
    <col min="1" max="1" width="12.26953125" customWidth="1"/>
    <col min="2" max="2" width="13.6328125" customWidth="1"/>
    <col min="3" max="3" width="4" customWidth="1"/>
    <col min="4" max="5" width="9.6328125" customWidth="1"/>
    <col min="14" max="14" width="4" customWidth="1"/>
    <col min="15" max="15" width="10.6328125" bestFit="1" customWidth="1"/>
    <col min="16" max="16" width="3.6328125" customWidth="1"/>
    <col min="17" max="17" width="9" hidden="1" customWidth="1"/>
    <col min="18" max="18" width="9" customWidth="1"/>
  </cols>
  <sheetData>
    <row r="1" spans="1:17" ht="18.5" x14ac:dyDescent="0.45">
      <c r="A1" s="22" t="s">
        <v>54</v>
      </c>
      <c r="F1" s="23"/>
      <c r="G1" s="23"/>
      <c r="H1" s="12"/>
      <c r="I1" s="12"/>
    </row>
    <row r="2" spans="1:17" ht="18.5" x14ac:dyDescent="0.45">
      <c r="A2" s="22"/>
      <c r="F2" s="23"/>
      <c r="G2" s="23"/>
      <c r="H2" s="12"/>
      <c r="I2" s="12"/>
    </row>
    <row r="3" spans="1:17" ht="18.5" x14ac:dyDescent="0.45">
      <c r="A3" s="24" t="s">
        <v>55</v>
      </c>
      <c r="F3" s="23"/>
      <c r="G3" s="23"/>
      <c r="H3" s="12"/>
      <c r="I3" s="12"/>
    </row>
    <row r="4" spans="1:17" x14ac:dyDescent="0.35">
      <c r="A4" s="12" t="s">
        <v>56</v>
      </c>
      <c r="B4" s="25">
        <v>43790</v>
      </c>
      <c r="D4" t="s">
        <v>57</v>
      </c>
      <c r="F4" s="26"/>
      <c r="G4" s="26"/>
      <c r="H4" s="12"/>
      <c r="I4" s="12"/>
      <c r="J4" t="s">
        <v>58</v>
      </c>
    </row>
    <row r="5" spans="1:17" x14ac:dyDescent="0.35">
      <c r="A5" s="12" t="s">
        <v>59</v>
      </c>
      <c r="B5" s="25">
        <v>43794</v>
      </c>
      <c r="D5" t="s">
        <v>57</v>
      </c>
      <c r="F5" s="26"/>
      <c r="G5" s="26"/>
      <c r="H5" s="12"/>
      <c r="I5" s="12"/>
      <c r="J5" t="s">
        <v>60</v>
      </c>
    </row>
    <row r="6" spans="1:17" x14ac:dyDescent="0.35">
      <c r="A6" s="12" t="s">
        <v>61</v>
      </c>
      <c r="B6" s="25">
        <v>44250</v>
      </c>
      <c r="D6" t="s">
        <v>57</v>
      </c>
      <c r="F6" s="26"/>
      <c r="G6" s="26"/>
      <c r="H6" s="12"/>
      <c r="I6" s="12"/>
      <c r="J6" t="s">
        <v>62</v>
      </c>
    </row>
    <row r="7" spans="1:17" x14ac:dyDescent="0.35">
      <c r="A7" s="14" t="s">
        <v>63</v>
      </c>
      <c r="B7" s="27">
        <v>44277</v>
      </c>
      <c r="C7" s="14"/>
      <c r="D7" s="28" t="s">
        <v>57</v>
      </c>
      <c r="E7" s="14"/>
      <c r="F7" s="14"/>
      <c r="G7" s="12"/>
      <c r="H7" s="12"/>
      <c r="I7" s="12"/>
      <c r="J7" t="s">
        <v>64</v>
      </c>
    </row>
    <row r="8" spans="1:17" x14ac:dyDescent="0.35">
      <c r="A8" s="12"/>
      <c r="B8" s="29"/>
      <c r="F8" s="26"/>
      <c r="G8" s="26"/>
      <c r="H8" s="12"/>
      <c r="I8" s="12"/>
    </row>
    <row r="9" spans="1:17" ht="29.65" customHeight="1" x14ac:dyDescent="0.35">
      <c r="A9" s="30" t="s">
        <v>65</v>
      </c>
      <c r="B9" s="159" t="s">
        <v>66</v>
      </c>
      <c r="C9" s="160"/>
      <c r="D9" s="160"/>
      <c r="E9" s="160"/>
      <c r="F9" s="160"/>
      <c r="G9" s="160"/>
      <c r="H9" s="160"/>
      <c r="I9" s="160"/>
      <c r="J9" s="160"/>
      <c r="K9" s="160"/>
      <c r="L9" s="160"/>
      <c r="M9" s="160"/>
      <c r="N9" s="160"/>
      <c r="O9" s="160"/>
    </row>
    <row r="10" spans="1:17" ht="18.5" x14ac:dyDescent="0.45">
      <c r="A10" s="22"/>
      <c r="B10" s="29"/>
    </row>
    <row r="11" spans="1:17" ht="18.5" x14ac:dyDescent="0.45">
      <c r="A11" s="22"/>
      <c r="B11" s="31" t="s">
        <v>67</v>
      </c>
      <c r="C11" s="31"/>
      <c r="D11" s="32" t="s">
        <v>68</v>
      </c>
      <c r="E11" s="32" t="s">
        <v>69</v>
      </c>
      <c r="F11" s="32" t="s">
        <v>70</v>
      </c>
      <c r="G11" s="32" t="s">
        <v>71</v>
      </c>
      <c r="H11" s="32" t="s">
        <v>72</v>
      </c>
      <c r="I11" s="32" t="s">
        <v>73</v>
      </c>
      <c r="J11" s="32" t="s">
        <v>74</v>
      </c>
      <c r="K11" s="32" t="s">
        <v>75</v>
      </c>
      <c r="L11" s="32" t="s">
        <v>76</v>
      </c>
      <c r="M11" s="32" t="s">
        <v>77</v>
      </c>
      <c r="N11" s="31"/>
      <c r="O11" s="31" t="s">
        <v>49</v>
      </c>
      <c r="Q11" s="1" t="s">
        <v>78</v>
      </c>
    </row>
    <row r="12" spans="1:17" ht="18.5" x14ac:dyDescent="0.45">
      <c r="A12" s="22"/>
      <c r="B12" s="31" t="s">
        <v>79</v>
      </c>
      <c r="C12" s="31"/>
      <c r="D12" s="32">
        <v>50</v>
      </c>
      <c r="E12" s="32">
        <v>60</v>
      </c>
      <c r="F12" s="32">
        <v>70</v>
      </c>
      <c r="G12" s="32">
        <v>80</v>
      </c>
      <c r="H12" s="32">
        <v>88</v>
      </c>
      <c r="I12" s="32">
        <v>88</v>
      </c>
      <c r="J12" s="32">
        <v>86</v>
      </c>
      <c r="K12" s="32">
        <v>102</v>
      </c>
      <c r="L12" s="32">
        <v>113</v>
      </c>
      <c r="M12" s="32">
        <v>115</v>
      </c>
      <c r="N12" s="31"/>
      <c r="O12" s="31"/>
      <c r="Q12" s="1"/>
    </row>
    <row r="13" spans="1:17" x14ac:dyDescent="0.35">
      <c r="B13" s="33">
        <v>0</v>
      </c>
      <c r="D13" s="34"/>
      <c r="E13" s="34"/>
      <c r="F13" s="34"/>
      <c r="G13" s="34"/>
      <c r="H13" s="34">
        <v>3</v>
      </c>
      <c r="I13" s="34"/>
      <c r="J13" s="34"/>
      <c r="K13" s="34">
        <v>1</v>
      </c>
      <c r="L13" s="34"/>
      <c r="M13" s="34"/>
      <c r="O13" s="33">
        <f t="shared" ref="O13:O20" si="0">SUM(D13:K13)</f>
        <v>4</v>
      </c>
      <c r="Q13" s="35"/>
    </row>
    <row r="14" spans="1:17" x14ac:dyDescent="0.35">
      <c r="B14" s="36">
        <v>1</v>
      </c>
      <c r="D14" s="34">
        <v>1</v>
      </c>
      <c r="E14" s="34"/>
      <c r="F14" s="34">
        <v>2</v>
      </c>
      <c r="G14" s="34"/>
      <c r="H14" s="37"/>
      <c r="I14" s="37"/>
      <c r="J14" s="37">
        <v>1</v>
      </c>
      <c r="K14" s="37"/>
      <c r="L14" s="37"/>
      <c r="M14" s="37"/>
      <c r="O14" s="33">
        <f t="shared" si="0"/>
        <v>4</v>
      </c>
      <c r="Q14" s="38"/>
    </row>
    <row r="15" spans="1:17" x14ac:dyDescent="0.35">
      <c r="B15" s="33">
        <v>2</v>
      </c>
      <c r="D15" s="34">
        <v>3</v>
      </c>
      <c r="E15" s="34"/>
      <c r="F15" s="34">
        <v>2</v>
      </c>
      <c r="G15" s="34">
        <v>1</v>
      </c>
      <c r="H15" s="34"/>
      <c r="I15" s="34"/>
      <c r="J15" s="34">
        <v>1</v>
      </c>
      <c r="K15" s="34"/>
      <c r="L15" s="34"/>
      <c r="M15" s="34"/>
      <c r="O15" s="33">
        <f t="shared" si="0"/>
        <v>7</v>
      </c>
      <c r="Q15" s="38"/>
    </row>
    <row r="16" spans="1:17" x14ac:dyDescent="0.35">
      <c r="B16" s="36">
        <v>3</v>
      </c>
      <c r="D16" s="34">
        <v>3</v>
      </c>
      <c r="E16" s="34"/>
      <c r="F16" s="34">
        <v>2</v>
      </c>
      <c r="G16" s="34">
        <v>1</v>
      </c>
      <c r="H16" s="37"/>
      <c r="I16" s="37"/>
      <c r="J16" s="37">
        <v>1</v>
      </c>
      <c r="K16" s="37"/>
      <c r="L16" s="37"/>
      <c r="M16" s="37"/>
      <c r="O16" s="33">
        <f t="shared" si="0"/>
        <v>7</v>
      </c>
      <c r="Q16" s="38"/>
    </row>
    <row r="17" spans="2:17" x14ac:dyDescent="0.35">
      <c r="B17" s="33">
        <v>4</v>
      </c>
      <c r="D17" s="34">
        <v>3</v>
      </c>
      <c r="E17" s="34"/>
      <c r="F17" s="34">
        <v>2</v>
      </c>
      <c r="G17" s="34">
        <v>1</v>
      </c>
      <c r="H17" s="34"/>
      <c r="I17" s="34"/>
      <c r="J17" s="34">
        <v>1</v>
      </c>
      <c r="K17" s="34"/>
      <c r="L17" s="34"/>
      <c r="M17" s="34"/>
      <c r="O17" s="33">
        <f t="shared" si="0"/>
        <v>7</v>
      </c>
      <c r="Q17" s="38"/>
    </row>
    <row r="18" spans="2:17" x14ac:dyDescent="0.35">
      <c r="B18" s="36">
        <v>5</v>
      </c>
      <c r="D18" s="34">
        <v>1</v>
      </c>
      <c r="E18" s="34"/>
      <c r="F18" s="34">
        <v>2</v>
      </c>
      <c r="G18" s="34"/>
      <c r="H18" s="37"/>
      <c r="I18" s="37"/>
      <c r="J18" s="37">
        <v>1</v>
      </c>
      <c r="K18" s="37"/>
      <c r="L18" s="37"/>
      <c r="M18" s="37"/>
      <c r="O18" s="33">
        <f t="shared" si="0"/>
        <v>4</v>
      </c>
      <c r="Q18" s="38"/>
    </row>
    <row r="19" spans="2:17" x14ac:dyDescent="0.35">
      <c r="B19" s="36">
        <v>6</v>
      </c>
      <c r="D19" s="37">
        <v>1</v>
      </c>
      <c r="E19" s="37"/>
      <c r="F19" s="37">
        <v>2</v>
      </c>
      <c r="G19" s="37"/>
      <c r="H19" s="37"/>
      <c r="I19" s="37"/>
      <c r="J19" s="37">
        <v>1</v>
      </c>
      <c r="K19" s="37"/>
      <c r="L19" s="37"/>
      <c r="M19" s="37"/>
      <c r="O19" s="33">
        <f t="shared" si="0"/>
        <v>4</v>
      </c>
    </row>
    <row r="20" spans="2:17" x14ac:dyDescent="0.35">
      <c r="B20" s="36">
        <v>7</v>
      </c>
      <c r="D20" s="37">
        <v>1</v>
      </c>
      <c r="E20" s="37"/>
      <c r="F20" s="37">
        <v>2</v>
      </c>
      <c r="G20" s="37"/>
      <c r="H20" s="37"/>
      <c r="I20" s="37"/>
      <c r="J20" s="37">
        <v>1</v>
      </c>
      <c r="K20" s="37"/>
      <c r="L20" s="37"/>
      <c r="M20" s="37"/>
      <c r="O20" s="33">
        <f t="shared" si="0"/>
        <v>4</v>
      </c>
    </row>
    <row r="21" spans="2:17" x14ac:dyDescent="0.35">
      <c r="D21" s="6"/>
      <c r="E21" s="6"/>
      <c r="F21" s="6"/>
      <c r="G21" s="6"/>
      <c r="H21" s="6"/>
      <c r="I21" s="6"/>
      <c r="J21" s="6"/>
      <c r="K21" s="6"/>
      <c r="L21" s="6"/>
      <c r="M21" s="6"/>
    </row>
    <row r="22" spans="2:17" x14ac:dyDescent="0.35">
      <c r="B22" s="39" t="s">
        <v>80</v>
      </c>
      <c r="C22" s="31"/>
      <c r="D22" s="40">
        <f>SUM(D13:D20)</f>
        <v>13</v>
      </c>
      <c r="E22" s="40">
        <f t="shared" ref="E22:M22" si="1">SUM(E13:E20)</f>
        <v>0</v>
      </c>
      <c r="F22" s="40">
        <f t="shared" si="1"/>
        <v>14</v>
      </c>
      <c r="G22" s="40">
        <f t="shared" si="1"/>
        <v>3</v>
      </c>
      <c r="H22" s="40">
        <f t="shared" si="1"/>
        <v>3</v>
      </c>
      <c r="I22" s="40">
        <f t="shared" si="1"/>
        <v>0</v>
      </c>
      <c r="J22" s="40">
        <f t="shared" si="1"/>
        <v>7</v>
      </c>
      <c r="K22" s="40">
        <f t="shared" si="1"/>
        <v>1</v>
      </c>
      <c r="L22" s="40">
        <f t="shared" si="1"/>
        <v>0</v>
      </c>
      <c r="M22" s="40">
        <f t="shared" si="1"/>
        <v>0</v>
      </c>
      <c r="O22" s="40">
        <f>SUM(O13:O20)</f>
        <v>41</v>
      </c>
      <c r="Q22" s="41">
        <f>SUM(Q13:Q18)</f>
        <v>0</v>
      </c>
    </row>
    <row r="24" spans="2:17" x14ac:dyDescent="0.35">
      <c r="B24" s="31" t="s">
        <v>81</v>
      </c>
      <c r="C24" s="31"/>
      <c r="D24" s="32" t="s">
        <v>68</v>
      </c>
      <c r="E24" s="32" t="s">
        <v>69</v>
      </c>
      <c r="F24" s="32" t="s">
        <v>70</v>
      </c>
      <c r="G24" s="32" t="s">
        <v>71</v>
      </c>
      <c r="H24" s="32" t="s">
        <v>72</v>
      </c>
      <c r="I24" s="32" t="s">
        <v>73</v>
      </c>
      <c r="J24" s="32" t="s">
        <v>74</v>
      </c>
      <c r="K24" s="32" t="s">
        <v>75</v>
      </c>
      <c r="L24" s="32" t="s">
        <v>76</v>
      </c>
      <c r="M24" s="32" t="s">
        <v>77</v>
      </c>
      <c r="N24" s="31"/>
      <c r="O24" s="31" t="s">
        <v>49</v>
      </c>
      <c r="Q24" s="1" t="s">
        <v>78</v>
      </c>
    </row>
    <row r="25" spans="2:17" x14ac:dyDescent="0.35">
      <c r="B25" s="31" t="s">
        <v>79</v>
      </c>
      <c r="C25" s="31"/>
      <c r="D25" s="32">
        <v>50</v>
      </c>
      <c r="E25" s="32">
        <v>60</v>
      </c>
      <c r="F25" s="32">
        <v>70</v>
      </c>
      <c r="G25" s="32">
        <v>80</v>
      </c>
      <c r="H25" s="32">
        <v>88</v>
      </c>
      <c r="I25" s="32">
        <v>88</v>
      </c>
      <c r="J25" s="32">
        <v>86</v>
      </c>
      <c r="K25" s="32">
        <v>102</v>
      </c>
      <c r="L25" s="32">
        <v>113</v>
      </c>
      <c r="M25" s="32">
        <v>115</v>
      </c>
    </row>
    <row r="26" spans="2:17" x14ac:dyDescent="0.35">
      <c r="B26" s="33">
        <v>0</v>
      </c>
      <c r="D26" s="34"/>
      <c r="E26" s="34"/>
      <c r="F26" s="34">
        <v>1</v>
      </c>
      <c r="G26" s="34">
        <v>1</v>
      </c>
      <c r="H26" s="34">
        <v>3</v>
      </c>
      <c r="I26" s="34"/>
      <c r="J26" s="34"/>
      <c r="K26" s="34">
        <v>1</v>
      </c>
      <c r="L26" s="34"/>
      <c r="M26" s="34">
        <v>1</v>
      </c>
      <c r="O26" s="33">
        <f>SUM(D26:M26)</f>
        <v>7</v>
      </c>
      <c r="Q26" s="35"/>
    </row>
    <row r="27" spans="2:17" x14ac:dyDescent="0.35">
      <c r="B27" s="36">
        <v>1</v>
      </c>
      <c r="D27" s="34">
        <v>1</v>
      </c>
      <c r="E27" s="34"/>
      <c r="F27" s="34">
        <v>2</v>
      </c>
      <c r="G27" s="34"/>
      <c r="H27" s="37"/>
      <c r="I27" s="37"/>
      <c r="J27" s="37">
        <v>1</v>
      </c>
      <c r="K27" s="37"/>
      <c r="L27" s="37"/>
      <c r="M27" s="37"/>
      <c r="O27" s="33">
        <f>SUM(D27:K27)</f>
        <v>4</v>
      </c>
      <c r="Q27" s="38"/>
    </row>
    <row r="28" spans="2:17" x14ac:dyDescent="0.35">
      <c r="B28" s="33">
        <v>2</v>
      </c>
      <c r="D28" s="34">
        <v>3</v>
      </c>
      <c r="E28" s="34"/>
      <c r="F28" s="34">
        <v>2</v>
      </c>
      <c r="G28" s="34">
        <v>1</v>
      </c>
      <c r="H28" s="34"/>
      <c r="I28" s="34"/>
      <c r="J28" s="34">
        <v>1</v>
      </c>
      <c r="K28" s="34"/>
      <c r="L28" s="34"/>
      <c r="M28" s="34"/>
      <c r="O28" s="33">
        <f>SUM(D28:K28)</f>
        <v>7</v>
      </c>
      <c r="Q28" s="38"/>
    </row>
    <row r="29" spans="2:17" x14ac:dyDescent="0.35">
      <c r="B29" s="36">
        <v>3</v>
      </c>
      <c r="D29" s="34">
        <v>3</v>
      </c>
      <c r="E29" s="34"/>
      <c r="F29" s="34">
        <v>2</v>
      </c>
      <c r="G29" s="34">
        <v>1</v>
      </c>
      <c r="H29" s="37"/>
      <c r="I29" s="37"/>
      <c r="J29" s="37">
        <v>1</v>
      </c>
      <c r="K29" s="37"/>
      <c r="L29" s="37"/>
      <c r="M29" s="37"/>
      <c r="O29" s="33">
        <f>SUM(D29:K29)</f>
        <v>7</v>
      </c>
      <c r="Q29" s="38"/>
    </row>
    <row r="30" spans="2:17" x14ac:dyDescent="0.35">
      <c r="B30" s="33">
        <v>4</v>
      </c>
      <c r="D30" s="34">
        <v>3</v>
      </c>
      <c r="E30" s="34"/>
      <c r="F30" s="34">
        <v>2</v>
      </c>
      <c r="G30" s="34">
        <v>1</v>
      </c>
      <c r="H30" s="34"/>
      <c r="I30" s="34"/>
      <c r="J30" s="34">
        <v>1</v>
      </c>
      <c r="K30" s="34"/>
      <c r="L30" s="34"/>
      <c r="M30" s="34"/>
      <c r="O30" s="33">
        <f>SUM(D30:K30)</f>
        <v>7</v>
      </c>
      <c r="Q30" s="38"/>
    </row>
    <row r="31" spans="2:17" ht="15" customHeight="1" x14ac:dyDescent="0.35">
      <c r="B31" s="36">
        <v>5</v>
      </c>
      <c r="D31" s="34">
        <v>3</v>
      </c>
      <c r="E31" s="34"/>
      <c r="F31" s="34">
        <v>2</v>
      </c>
      <c r="G31" s="34">
        <v>1</v>
      </c>
      <c r="H31" s="37"/>
      <c r="I31" s="37"/>
      <c r="J31" s="37">
        <v>1</v>
      </c>
      <c r="K31" s="37"/>
      <c r="L31" s="37"/>
      <c r="M31" s="37"/>
      <c r="O31" s="33">
        <f>SUM(D31:K31)</f>
        <v>7</v>
      </c>
      <c r="Q31" s="38"/>
    </row>
    <row r="32" spans="2:17" x14ac:dyDescent="0.35">
      <c r="D32" s="6"/>
      <c r="E32" s="6"/>
      <c r="F32" s="6"/>
      <c r="G32" s="6"/>
      <c r="H32" s="6"/>
      <c r="I32" s="6"/>
      <c r="J32" s="6"/>
      <c r="K32" s="6"/>
      <c r="L32" s="6"/>
      <c r="M32" s="6"/>
    </row>
    <row r="33" spans="2:17" x14ac:dyDescent="0.35">
      <c r="B33" s="39" t="s">
        <v>80</v>
      </c>
      <c r="C33" s="31"/>
      <c r="D33" s="40">
        <f>SUM(D26:D31)</f>
        <v>13</v>
      </c>
      <c r="E33" s="40">
        <f t="shared" ref="E33:M33" si="2">SUM(E26:E31)</f>
        <v>0</v>
      </c>
      <c r="F33" s="40">
        <f t="shared" si="2"/>
        <v>11</v>
      </c>
      <c r="G33" s="40">
        <f t="shared" si="2"/>
        <v>5</v>
      </c>
      <c r="H33" s="40">
        <f t="shared" si="2"/>
        <v>3</v>
      </c>
      <c r="I33" s="40">
        <f t="shared" si="2"/>
        <v>0</v>
      </c>
      <c r="J33" s="40">
        <f t="shared" si="2"/>
        <v>5</v>
      </c>
      <c r="K33" s="40">
        <f t="shared" si="2"/>
        <v>1</v>
      </c>
      <c r="L33" s="40">
        <f t="shared" si="2"/>
        <v>0</v>
      </c>
      <c r="M33" s="40">
        <f t="shared" si="2"/>
        <v>1</v>
      </c>
      <c r="O33" s="40">
        <f>SUM(O26:O31)</f>
        <v>39</v>
      </c>
      <c r="Q33" s="41">
        <f>SUM(Q26:Q31)</f>
        <v>0</v>
      </c>
    </row>
    <row r="35" spans="2:17" x14ac:dyDescent="0.35">
      <c r="B35" s="31" t="s">
        <v>82</v>
      </c>
      <c r="C35" s="31"/>
      <c r="D35" s="32" t="s">
        <v>68</v>
      </c>
      <c r="E35" s="32" t="s">
        <v>69</v>
      </c>
      <c r="F35" s="32" t="s">
        <v>70</v>
      </c>
      <c r="G35" s="32" t="s">
        <v>71</v>
      </c>
      <c r="H35" s="32" t="s">
        <v>72</v>
      </c>
      <c r="I35" s="32" t="s">
        <v>73</v>
      </c>
      <c r="J35" s="32" t="s">
        <v>74</v>
      </c>
      <c r="K35" s="32" t="s">
        <v>75</v>
      </c>
      <c r="L35" s="32" t="s">
        <v>76</v>
      </c>
      <c r="M35" s="32" t="s">
        <v>77</v>
      </c>
      <c r="N35" s="31"/>
      <c r="O35" s="31" t="s">
        <v>49</v>
      </c>
      <c r="Q35" s="1" t="s">
        <v>78</v>
      </c>
    </row>
    <row r="36" spans="2:17" x14ac:dyDescent="0.35">
      <c r="B36" s="31" t="s">
        <v>79</v>
      </c>
      <c r="C36" s="31"/>
      <c r="D36" s="32">
        <v>50</v>
      </c>
      <c r="E36" s="32">
        <v>60</v>
      </c>
      <c r="F36" s="32">
        <v>70</v>
      </c>
      <c r="G36" s="32">
        <v>80</v>
      </c>
      <c r="H36" s="32">
        <v>88</v>
      </c>
      <c r="I36" s="32">
        <v>88</v>
      </c>
      <c r="J36" s="32">
        <v>86</v>
      </c>
      <c r="K36" s="32">
        <v>102</v>
      </c>
      <c r="L36" s="32">
        <v>113</v>
      </c>
      <c r="M36" s="32">
        <v>115</v>
      </c>
    </row>
    <row r="37" spans="2:17" x14ac:dyDescent="0.35">
      <c r="B37" s="33">
        <v>0</v>
      </c>
      <c r="D37" s="34"/>
      <c r="E37" s="34"/>
      <c r="F37" s="34"/>
      <c r="G37" s="34"/>
      <c r="H37" s="34">
        <v>3</v>
      </c>
      <c r="I37" s="34"/>
      <c r="J37" s="34"/>
      <c r="K37" s="34">
        <v>1</v>
      </c>
      <c r="L37" s="34"/>
      <c r="M37" s="34"/>
      <c r="O37" s="33">
        <f t="shared" ref="O37:O44" si="3">SUM(D37:K37)</f>
        <v>4</v>
      </c>
      <c r="Q37" s="35"/>
    </row>
    <row r="38" spans="2:17" x14ac:dyDescent="0.35">
      <c r="B38" s="36">
        <v>1</v>
      </c>
      <c r="D38" s="34">
        <v>1</v>
      </c>
      <c r="E38" s="34"/>
      <c r="F38" s="34">
        <v>2</v>
      </c>
      <c r="G38" s="34"/>
      <c r="H38" s="37"/>
      <c r="I38" s="37"/>
      <c r="J38" s="37">
        <v>1</v>
      </c>
      <c r="K38" s="37"/>
      <c r="L38" s="37"/>
      <c r="M38" s="37"/>
      <c r="O38" s="33">
        <f t="shared" si="3"/>
        <v>4</v>
      </c>
      <c r="Q38" s="38"/>
    </row>
    <row r="39" spans="2:17" x14ac:dyDescent="0.35">
      <c r="B39" s="33">
        <v>2</v>
      </c>
      <c r="D39" s="34">
        <v>3</v>
      </c>
      <c r="E39" s="34"/>
      <c r="F39" s="34">
        <v>2</v>
      </c>
      <c r="G39" s="34">
        <v>1</v>
      </c>
      <c r="H39" s="34"/>
      <c r="I39" s="34"/>
      <c r="J39" s="34">
        <v>1</v>
      </c>
      <c r="K39" s="34"/>
      <c r="L39" s="34"/>
      <c r="M39" s="34"/>
      <c r="O39" s="33">
        <f t="shared" si="3"/>
        <v>7</v>
      </c>
      <c r="Q39" s="38"/>
    </row>
    <row r="40" spans="2:17" x14ac:dyDescent="0.35">
      <c r="B40" s="36">
        <v>3</v>
      </c>
      <c r="D40" s="34">
        <v>3</v>
      </c>
      <c r="E40" s="34"/>
      <c r="F40" s="34">
        <v>2</v>
      </c>
      <c r="G40" s="34">
        <v>1</v>
      </c>
      <c r="H40" s="37"/>
      <c r="I40" s="37"/>
      <c r="J40" s="37">
        <v>1</v>
      </c>
      <c r="K40" s="37"/>
      <c r="L40" s="37"/>
      <c r="M40" s="37"/>
      <c r="O40" s="33">
        <f t="shared" si="3"/>
        <v>7</v>
      </c>
      <c r="Q40" s="38"/>
    </row>
    <row r="41" spans="2:17" x14ac:dyDescent="0.35">
      <c r="B41" s="33">
        <v>4</v>
      </c>
      <c r="D41" s="34">
        <v>3</v>
      </c>
      <c r="E41" s="34"/>
      <c r="F41" s="34">
        <v>2</v>
      </c>
      <c r="G41" s="34">
        <v>1</v>
      </c>
      <c r="H41" s="34"/>
      <c r="I41" s="34"/>
      <c r="J41" s="34">
        <v>1</v>
      </c>
      <c r="K41" s="34"/>
      <c r="L41" s="34"/>
      <c r="M41" s="34"/>
      <c r="O41" s="33">
        <f t="shared" si="3"/>
        <v>7</v>
      </c>
      <c r="Q41" s="38"/>
    </row>
    <row r="42" spans="2:17" x14ac:dyDescent="0.35">
      <c r="B42" s="36">
        <v>5</v>
      </c>
      <c r="D42" s="34">
        <v>1</v>
      </c>
      <c r="E42" s="34"/>
      <c r="F42" s="34">
        <v>2</v>
      </c>
      <c r="G42" s="34"/>
      <c r="H42" s="37"/>
      <c r="I42" s="37"/>
      <c r="J42" s="37">
        <v>1</v>
      </c>
      <c r="K42" s="37"/>
      <c r="L42" s="37"/>
      <c r="M42" s="37"/>
      <c r="O42" s="33">
        <f t="shared" si="3"/>
        <v>4</v>
      </c>
      <c r="Q42" s="38"/>
    </row>
    <row r="43" spans="2:17" x14ac:dyDescent="0.35">
      <c r="B43" s="36">
        <v>6</v>
      </c>
      <c r="D43" s="37">
        <v>1</v>
      </c>
      <c r="E43" s="37"/>
      <c r="F43" s="37">
        <v>2</v>
      </c>
      <c r="G43" s="37"/>
      <c r="H43" s="37"/>
      <c r="I43" s="37"/>
      <c r="J43" s="37">
        <v>1</v>
      </c>
      <c r="K43" s="37"/>
      <c r="L43" s="37"/>
      <c r="M43" s="37"/>
      <c r="O43" s="33">
        <f t="shared" si="3"/>
        <v>4</v>
      </c>
    </row>
    <row r="44" spans="2:17" x14ac:dyDescent="0.35">
      <c r="B44" s="36">
        <v>7</v>
      </c>
      <c r="D44" s="37">
        <v>1</v>
      </c>
      <c r="E44" s="37"/>
      <c r="F44" s="37">
        <v>2</v>
      </c>
      <c r="G44" s="37"/>
      <c r="H44" s="37"/>
      <c r="I44" s="37"/>
      <c r="J44" s="37">
        <v>1</v>
      </c>
      <c r="K44" s="37"/>
      <c r="L44" s="37"/>
      <c r="M44" s="37"/>
      <c r="O44" s="33">
        <f t="shared" si="3"/>
        <v>4</v>
      </c>
    </row>
    <row r="45" spans="2:17" x14ac:dyDescent="0.35">
      <c r="D45" s="6"/>
      <c r="E45" s="6"/>
      <c r="F45" s="6"/>
      <c r="G45" s="6"/>
      <c r="H45" s="6"/>
      <c r="I45" s="6"/>
      <c r="J45" s="6"/>
      <c r="K45" s="6"/>
      <c r="L45" s="6"/>
      <c r="M45" s="6"/>
    </row>
    <row r="46" spans="2:17" x14ac:dyDescent="0.35">
      <c r="B46" s="39" t="s">
        <v>80</v>
      </c>
      <c r="C46" s="31"/>
      <c r="D46" s="40">
        <f>SUM(D37:D44)</f>
        <v>13</v>
      </c>
      <c r="E46" s="40">
        <f t="shared" ref="E46:M46" si="4">SUM(E37:E44)</f>
        <v>0</v>
      </c>
      <c r="F46" s="40">
        <f t="shared" si="4"/>
        <v>14</v>
      </c>
      <c r="G46" s="40">
        <f t="shared" si="4"/>
        <v>3</v>
      </c>
      <c r="H46" s="40">
        <f t="shared" si="4"/>
        <v>3</v>
      </c>
      <c r="I46" s="40">
        <f t="shared" si="4"/>
        <v>0</v>
      </c>
      <c r="J46" s="40">
        <f t="shared" si="4"/>
        <v>7</v>
      </c>
      <c r="K46" s="40">
        <f t="shared" si="4"/>
        <v>1</v>
      </c>
      <c r="L46" s="40">
        <f t="shared" si="4"/>
        <v>0</v>
      </c>
      <c r="M46" s="40">
        <f t="shared" si="4"/>
        <v>0</v>
      </c>
      <c r="O46" s="40">
        <f>SUM(O37:O44)</f>
        <v>41</v>
      </c>
      <c r="Q46" s="41">
        <f>SUM(Q37:Q42)</f>
        <v>0</v>
      </c>
    </row>
    <row r="48" spans="2:17" x14ac:dyDescent="0.35">
      <c r="B48" s="31" t="s">
        <v>83</v>
      </c>
      <c r="C48" s="31"/>
      <c r="D48" s="32" t="s">
        <v>68</v>
      </c>
      <c r="E48" s="32" t="s">
        <v>69</v>
      </c>
      <c r="F48" s="32" t="s">
        <v>70</v>
      </c>
      <c r="G48" s="32" t="s">
        <v>71</v>
      </c>
      <c r="H48" s="32" t="s">
        <v>72</v>
      </c>
      <c r="I48" s="32" t="s">
        <v>73</v>
      </c>
      <c r="J48" s="32" t="s">
        <v>74</v>
      </c>
      <c r="K48" s="32" t="s">
        <v>75</v>
      </c>
      <c r="L48" s="32" t="s">
        <v>76</v>
      </c>
      <c r="M48" s="32" t="s">
        <v>77</v>
      </c>
      <c r="N48" s="31"/>
      <c r="O48" s="31" t="s">
        <v>49</v>
      </c>
      <c r="Q48" s="1" t="s">
        <v>78</v>
      </c>
    </row>
    <row r="49" spans="2:17" x14ac:dyDescent="0.35">
      <c r="B49" s="31" t="s">
        <v>79</v>
      </c>
      <c r="C49" s="31"/>
      <c r="D49" s="32">
        <v>50</v>
      </c>
      <c r="E49" s="32">
        <v>60</v>
      </c>
      <c r="F49" s="32">
        <v>70</v>
      </c>
      <c r="G49" s="32">
        <v>80</v>
      </c>
      <c r="H49" s="32">
        <v>88</v>
      </c>
      <c r="I49" s="32">
        <v>88</v>
      </c>
      <c r="J49" s="32">
        <v>86</v>
      </c>
      <c r="K49" s="32">
        <v>102</v>
      </c>
      <c r="L49" s="32">
        <v>113</v>
      </c>
      <c r="M49" s="32">
        <v>115</v>
      </c>
    </row>
    <row r="50" spans="2:17" x14ac:dyDescent="0.35">
      <c r="B50" s="33">
        <v>0</v>
      </c>
      <c r="D50" s="34"/>
      <c r="E50" s="34"/>
      <c r="F50" s="34">
        <v>1</v>
      </c>
      <c r="G50" s="34">
        <v>1</v>
      </c>
      <c r="H50" s="34">
        <v>3</v>
      </c>
      <c r="I50" s="34"/>
      <c r="J50" s="34"/>
      <c r="K50" s="34">
        <v>1</v>
      </c>
      <c r="L50" s="34"/>
      <c r="M50" s="34">
        <v>1</v>
      </c>
      <c r="O50" s="33">
        <f>SUM(D50:M50)</f>
        <v>7</v>
      </c>
      <c r="Q50" s="35"/>
    </row>
    <row r="51" spans="2:17" x14ac:dyDescent="0.35">
      <c r="B51" s="36">
        <v>1</v>
      </c>
      <c r="D51" s="34">
        <v>1</v>
      </c>
      <c r="E51" s="34"/>
      <c r="F51" s="34">
        <v>2</v>
      </c>
      <c r="G51" s="34"/>
      <c r="H51" s="37"/>
      <c r="I51" s="37"/>
      <c r="J51" s="37">
        <v>1</v>
      </c>
      <c r="K51" s="37"/>
      <c r="L51" s="37"/>
      <c r="M51" s="37"/>
      <c r="O51" s="33">
        <f>SUM(D51:K51)</f>
        <v>4</v>
      </c>
      <c r="Q51" s="38"/>
    </row>
    <row r="52" spans="2:17" x14ac:dyDescent="0.35">
      <c r="B52" s="33">
        <v>2</v>
      </c>
      <c r="D52" s="34">
        <v>3</v>
      </c>
      <c r="E52" s="34"/>
      <c r="F52" s="34">
        <v>2</v>
      </c>
      <c r="G52" s="34">
        <v>1</v>
      </c>
      <c r="H52" s="34"/>
      <c r="I52" s="34"/>
      <c r="J52" s="34">
        <v>1</v>
      </c>
      <c r="K52" s="34"/>
      <c r="L52" s="34"/>
      <c r="M52" s="34"/>
      <c r="O52" s="33">
        <f>SUM(D52:K52)</f>
        <v>7</v>
      </c>
      <c r="Q52" s="38"/>
    </row>
    <row r="53" spans="2:17" x14ac:dyDescent="0.35">
      <c r="B53" s="36">
        <v>3</v>
      </c>
      <c r="D53" s="34">
        <v>3</v>
      </c>
      <c r="E53" s="34"/>
      <c r="F53" s="34">
        <v>2</v>
      </c>
      <c r="G53" s="34">
        <v>1</v>
      </c>
      <c r="H53" s="37"/>
      <c r="I53" s="37"/>
      <c r="J53" s="37">
        <v>1</v>
      </c>
      <c r="K53" s="37"/>
      <c r="L53" s="37"/>
      <c r="M53" s="37"/>
      <c r="O53" s="33">
        <f>SUM(D53:K53)</f>
        <v>7</v>
      </c>
      <c r="Q53" s="38"/>
    </row>
    <row r="54" spans="2:17" x14ac:dyDescent="0.35">
      <c r="B54" s="33">
        <v>4</v>
      </c>
      <c r="D54" s="34">
        <v>3</v>
      </c>
      <c r="E54" s="34"/>
      <c r="F54" s="34">
        <v>2</v>
      </c>
      <c r="G54" s="34">
        <v>1</v>
      </c>
      <c r="H54" s="34"/>
      <c r="I54" s="34"/>
      <c r="J54" s="34">
        <v>1</v>
      </c>
      <c r="K54" s="34"/>
      <c r="L54" s="34"/>
      <c r="M54" s="34"/>
      <c r="O54" s="33">
        <f>SUM(D54:K54)</f>
        <v>7</v>
      </c>
      <c r="Q54" s="38"/>
    </row>
    <row r="55" spans="2:17" x14ac:dyDescent="0.35">
      <c r="B55" s="33">
        <v>5</v>
      </c>
      <c r="D55" s="34">
        <v>3</v>
      </c>
      <c r="E55" s="34"/>
      <c r="F55" s="34">
        <v>2</v>
      </c>
      <c r="G55" s="34">
        <v>1</v>
      </c>
      <c r="H55" s="37"/>
      <c r="I55" s="37"/>
      <c r="J55" s="37">
        <v>1</v>
      </c>
      <c r="K55" s="37"/>
      <c r="L55" s="37"/>
      <c r="M55" s="37"/>
      <c r="O55" s="33">
        <f>SUM(D55:K55)</f>
        <v>7</v>
      </c>
      <c r="Q55" s="38"/>
    </row>
    <row r="56" spans="2:17" x14ac:dyDescent="0.35">
      <c r="D56" s="6"/>
      <c r="E56" s="6"/>
      <c r="F56" s="6"/>
      <c r="G56" s="6"/>
      <c r="H56" s="6"/>
      <c r="I56" s="6"/>
      <c r="J56" s="6"/>
      <c r="K56" s="6"/>
      <c r="L56" s="6"/>
      <c r="M56" s="6"/>
    </row>
    <row r="57" spans="2:17" x14ac:dyDescent="0.35">
      <c r="B57" s="39" t="s">
        <v>80</v>
      </c>
      <c r="C57" s="31"/>
      <c r="D57" s="40">
        <f>SUM(D50:D55)</f>
        <v>13</v>
      </c>
      <c r="E57" s="40">
        <f t="shared" ref="E57:M57" si="5">SUM(E50:E55)</f>
        <v>0</v>
      </c>
      <c r="F57" s="40">
        <f t="shared" si="5"/>
        <v>11</v>
      </c>
      <c r="G57" s="40">
        <f t="shared" si="5"/>
        <v>5</v>
      </c>
      <c r="H57" s="40">
        <f t="shared" si="5"/>
        <v>3</v>
      </c>
      <c r="I57" s="40">
        <f t="shared" si="5"/>
        <v>0</v>
      </c>
      <c r="J57" s="40">
        <f t="shared" si="5"/>
        <v>5</v>
      </c>
      <c r="K57" s="40">
        <f t="shared" si="5"/>
        <v>1</v>
      </c>
      <c r="L57" s="40">
        <f t="shared" si="5"/>
        <v>0</v>
      </c>
      <c r="M57" s="40">
        <f t="shared" si="5"/>
        <v>1</v>
      </c>
      <c r="O57" s="40">
        <f>SUM(O50:O55)</f>
        <v>39</v>
      </c>
      <c r="Q57" s="41">
        <f>SUM(Q50:Q55)</f>
        <v>0</v>
      </c>
    </row>
    <row r="58" spans="2:17" x14ac:dyDescent="0.35">
      <c r="B58" s="42"/>
      <c r="C58" s="31"/>
      <c r="D58" s="43"/>
      <c r="E58" s="43"/>
      <c r="F58" s="43"/>
      <c r="G58" s="43"/>
      <c r="H58" s="43"/>
      <c r="I58" s="43"/>
      <c r="J58" s="43"/>
      <c r="K58" s="43"/>
      <c r="L58" s="43"/>
      <c r="M58" s="43"/>
      <c r="O58" s="44"/>
      <c r="Q58" s="41"/>
    </row>
    <row r="59" spans="2:17" x14ac:dyDescent="0.35">
      <c r="B59" s="31" t="s">
        <v>84</v>
      </c>
      <c r="C59" s="31"/>
      <c r="D59" s="32" t="s">
        <v>68</v>
      </c>
      <c r="E59" s="32" t="s">
        <v>69</v>
      </c>
      <c r="F59" s="32" t="s">
        <v>70</v>
      </c>
      <c r="G59" s="32" t="s">
        <v>71</v>
      </c>
      <c r="H59" s="32" t="s">
        <v>72</v>
      </c>
      <c r="I59" s="32" t="s">
        <v>73</v>
      </c>
      <c r="J59" s="32" t="s">
        <v>74</v>
      </c>
      <c r="K59" s="32" t="s">
        <v>75</v>
      </c>
      <c r="L59" s="32" t="s">
        <v>76</v>
      </c>
      <c r="M59" s="32" t="s">
        <v>77</v>
      </c>
      <c r="N59" s="31"/>
      <c r="O59" s="31" t="s">
        <v>49</v>
      </c>
      <c r="Q59" s="41"/>
    </row>
    <row r="60" spans="2:17" x14ac:dyDescent="0.35">
      <c r="B60" s="31" t="s">
        <v>79</v>
      </c>
      <c r="C60" s="31"/>
      <c r="D60" s="32">
        <v>50</v>
      </c>
      <c r="E60" s="32">
        <v>60</v>
      </c>
      <c r="F60" s="32">
        <v>70</v>
      </c>
      <c r="G60" s="32">
        <v>80</v>
      </c>
      <c r="H60" s="32">
        <v>88</v>
      </c>
      <c r="I60" s="32">
        <v>88</v>
      </c>
      <c r="J60" s="32">
        <v>86</v>
      </c>
      <c r="K60" s="32">
        <v>102</v>
      </c>
      <c r="L60" s="32">
        <v>113</v>
      </c>
      <c r="M60" s="32">
        <v>115</v>
      </c>
      <c r="Q60" s="41"/>
    </row>
    <row r="61" spans="2:17" x14ac:dyDescent="0.35">
      <c r="B61" s="33">
        <v>0</v>
      </c>
      <c r="D61" s="34"/>
      <c r="E61" s="34"/>
      <c r="F61" s="34"/>
      <c r="G61" s="34"/>
      <c r="H61" s="34">
        <v>3</v>
      </c>
      <c r="I61" s="34"/>
      <c r="J61" s="34"/>
      <c r="K61" s="34">
        <v>1</v>
      </c>
      <c r="L61" s="34"/>
      <c r="M61" s="34"/>
      <c r="O61" s="33">
        <f t="shared" ref="O61:O68" si="6">SUM(D61:K61)</f>
        <v>4</v>
      </c>
      <c r="Q61" s="41"/>
    </row>
    <row r="62" spans="2:17" x14ac:dyDescent="0.35">
      <c r="B62" s="36">
        <v>1</v>
      </c>
      <c r="D62" s="34">
        <v>1</v>
      </c>
      <c r="E62" s="34"/>
      <c r="F62" s="34">
        <v>2</v>
      </c>
      <c r="G62" s="34"/>
      <c r="H62" s="37"/>
      <c r="I62" s="37"/>
      <c r="J62" s="37">
        <v>1</v>
      </c>
      <c r="K62" s="37"/>
      <c r="L62" s="37"/>
      <c r="M62" s="37"/>
      <c r="O62" s="33">
        <f t="shared" si="6"/>
        <v>4</v>
      </c>
      <c r="Q62" s="41"/>
    </row>
    <row r="63" spans="2:17" x14ac:dyDescent="0.35">
      <c r="B63" s="33">
        <v>2</v>
      </c>
      <c r="D63" s="34">
        <v>3</v>
      </c>
      <c r="E63" s="34"/>
      <c r="F63" s="34">
        <v>2</v>
      </c>
      <c r="G63" s="34">
        <v>1</v>
      </c>
      <c r="H63" s="34"/>
      <c r="I63" s="34"/>
      <c r="J63" s="34">
        <v>1</v>
      </c>
      <c r="K63" s="34"/>
      <c r="L63" s="34"/>
      <c r="M63" s="34"/>
      <c r="O63" s="33">
        <f t="shared" si="6"/>
        <v>7</v>
      </c>
      <c r="Q63" s="41"/>
    </row>
    <row r="64" spans="2:17" x14ac:dyDescent="0.35">
      <c r="B64" s="36">
        <v>3</v>
      </c>
      <c r="D64" s="34">
        <v>3</v>
      </c>
      <c r="E64" s="34"/>
      <c r="F64" s="34">
        <v>2</v>
      </c>
      <c r="G64" s="34">
        <v>1</v>
      </c>
      <c r="H64" s="37"/>
      <c r="I64" s="37"/>
      <c r="J64" s="37">
        <v>1</v>
      </c>
      <c r="K64" s="37"/>
      <c r="L64" s="37"/>
      <c r="M64" s="37"/>
      <c r="O64" s="33">
        <f t="shared" si="6"/>
        <v>7</v>
      </c>
      <c r="Q64" s="41"/>
    </row>
    <row r="65" spans="2:17" x14ac:dyDescent="0.35">
      <c r="B65" s="33">
        <v>4</v>
      </c>
      <c r="D65" s="34">
        <v>3</v>
      </c>
      <c r="E65" s="34"/>
      <c r="F65" s="34">
        <v>2</v>
      </c>
      <c r="G65" s="34">
        <v>1</v>
      </c>
      <c r="H65" s="34"/>
      <c r="I65" s="34"/>
      <c r="J65" s="34">
        <v>1</v>
      </c>
      <c r="K65" s="34"/>
      <c r="L65" s="34"/>
      <c r="M65" s="34"/>
      <c r="O65" s="33">
        <f t="shared" si="6"/>
        <v>7</v>
      </c>
      <c r="Q65" s="41"/>
    </row>
    <row r="66" spans="2:17" x14ac:dyDescent="0.35">
      <c r="B66" s="36">
        <v>5</v>
      </c>
      <c r="D66" s="34">
        <v>1</v>
      </c>
      <c r="E66" s="34"/>
      <c r="F66" s="34">
        <v>2</v>
      </c>
      <c r="G66" s="34"/>
      <c r="H66" s="37"/>
      <c r="I66" s="37"/>
      <c r="J66" s="37">
        <v>1</v>
      </c>
      <c r="K66" s="37"/>
      <c r="L66" s="37"/>
      <c r="M66" s="37"/>
      <c r="O66" s="33">
        <f t="shared" si="6"/>
        <v>4</v>
      </c>
      <c r="Q66" s="41"/>
    </row>
    <row r="67" spans="2:17" x14ac:dyDescent="0.35">
      <c r="B67" s="36">
        <v>6</v>
      </c>
      <c r="D67" s="37">
        <v>1</v>
      </c>
      <c r="E67" s="37"/>
      <c r="F67" s="37">
        <v>2</v>
      </c>
      <c r="G67" s="37"/>
      <c r="H67" s="37"/>
      <c r="I67" s="37"/>
      <c r="J67" s="37">
        <v>1</v>
      </c>
      <c r="K67" s="37"/>
      <c r="L67" s="37"/>
      <c r="M67" s="37"/>
      <c r="O67" s="33">
        <f t="shared" si="6"/>
        <v>4</v>
      </c>
      <c r="Q67" s="41"/>
    </row>
    <row r="68" spans="2:17" x14ac:dyDescent="0.35">
      <c r="B68" s="36">
        <v>7</v>
      </c>
      <c r="D68" s="37">
        <v>1</v>
      </c>
      <c r="E68" s="37"/>
      <c r="F68" s="37">
        <v>2</v>
      </c>
      <c r="G68" s="37"/>
      <c r="H68" s="37"/>
      <c r="I68" s="37"/>
      <c r="J68" s="37">
        <v>1</v>
      </c>
      <c r="K68" s="37"/>
      <c r="L68" s="37"/>
      <c r="M68" s="37"/>
      <c r="O68" s="33">
        <f t="shared" si="6"/>
        <v>4</v>
      </c>
      <c r="Q68" s="41"/>
    </row>
    <row r="69" spans="2:17" x14ac:dyDescent="0.35">
      <c r="D69" s="6"/>
      <c r="E69" s="6"/>
      <c r="F69" s="6"/>
      <c r="G69" s="6"/>
      <c r="H69" s="6"/>
      <c r="I69" s="6"/>
      <c r="J69" s="6"/>
      <c r="K69" s="6"/>
      <c r="L69" s="6"/>
      <c r="M69" s="6"/>
      <c r="Q69" s="41"/>
    </row>
    <row r="70" spans="2:17" x14ac:dyDescent="0.35">
      <c r="B70" s="39" t="s">
        <v>80</v>
      </c>
      <c r="C70" s="31"/>
      <c r="D70" s="40">
        <f>SUM(D61:D68)</f>
        <v>13</v>
      </c>
      <c r="E70" s="40">
        <f t="shared" ref="E70:M70" si="7">SUM(E61:E68)</f>
        <v>0</v>
      </c>
      <c r="F70" s="40">
        <f t="shared" si="7"/>
        <v>14</v>
      </c>
      <c r="G70" s="40">
        <f t="shared" si="7"/>
        <v>3</v>
      </c>
      <c r="H70" s="40">
        <f t="shared" si="7"/>
        <v>3</v>
      </c>
      <c r="I70" s="40">
        <f t="shared" si="7"/>
        <v>0</v>
      </c>
      <c r="J70" s="40">
        <f t="shared" si="7"/>
        <v>7</v>
      </c>
      <c r="K70" s="40">
        <f t="shared" si="7"/>
        <v>1</v>
      </c>
      <c r="L70" s="40">
        <f t="shared" si="7"/>
        <v>0</v>
      </c>
      <c r="M70" s="40">
        <f t="shared" si="7"/>
        <v>0</v>
      </c>
      <c r="O70" s="40">
        <f>SUM(O61:O68)</f>
        <v>41</v>
      </c>
      <c r="Q70" s="41"/>
    </row>
    <row r="71" spans="2:17" x14ac:dyDescent="0.35">
      <c r="Q71" s="44"/>
    </row>
    <row r="72" spans="2:17" x14ac:dyDescent="0.35">
      <c r="B72" s="31" t="s">
        <v>85</v>
      </c>
      <c r="C72" s="31"/>
      <c r="D72" s="32" t="s">
        <v>68</v>
      </c>
      <c r="E72" s="32" t="s">
        <v>69</v>
      </c>
      <c r="F72" s="32" t="s">
        <v>70</v>
      </c>
      <c r="G72" s="32" t="s">
        <v>71</v>
      </c>
      <c r="H72" s="32" t="s">
        <v>72</v>
      </c>
      <c r="I72" s="32" t="s">
        <v>73</v>
      </c>
      <c r="J72" s="32" t="s">
        <v>74</v>
      </c>
      <c r="K72" s="32" t="s">
        <v>75</v>
      </c>
      <c r="L72" s="32" t="s">
        <v>76</v>
      </c>
      <c r="M72" s="32" t="s">
        <v>77</v>
      </c>
      <c r="N72" s="31"/>
      <c r="O72" s="31" t="s">
        <v>49</v>
      </c>
      <c r="Q72" s="44"/>
    </row>
    <row r="73" spans="2:17" x14ac:dyDescent="0.35">
      <c r="B73" s="31" t="s">
        <v>79</v>
      </c>
      <c r="C73" s="31"/>
      <c r="D73" s="32">
        <v>50</v>
      </c>
      <c r="E73" s="32">
        <v>60</v>
      </c>
      <c r="F73" s="32">
        <v>70</v>
      </c>
      <c r="G73" s="32">
        <v>80</v>
      </c>
      <c r="H73" s="32">
        <v>88</v>
      </c>
      <c r="I73" s="32">
        <v>88</v>
      </c>
      <c r="J73" s="32">
        <v>86</v>
      </c>
      <c r="K73" s="32">
        <v>102</v>
      </c>
      <c r="L73" s="32">
        <v>113</v>
      </c>
      <c r="M73" s="32">
        <v>115</v>
      </c>
      <c r="Q73" s="44"/>
    </row>
    <row r="74" spans="2:17" x14ac:dyDescent="0.35">
      <c r="B74" s="33">
        <v>0</v>
      </c>
      <c r="D74" s="34"/>
      <c r="E74" s="34"/>
      <c r="F74" s="34">
        <v>1</v>
      </c>
      <c r="G74" s="34">
        <v>1</v>
      </c>
      <c r="H74" s="34">
        <v>3</v>
      </c>
      <c r="I74" s="34"/>
      <c r="J74" s="34"/>
      <c r="K74" s="34">
        <v>1</v>
      </c>
      <c r="L74" s="34"/>
      <c r="M74" s="34">
        <v>1</v>
      </c>
      <c r="O74" s="33">
        <f>SUM(D74:M74)</f>
        <v>7</v>
      </c>
      <c r="Q74" s="44"/>
    </row>
    <row r="75" spans="2:17" x14ac:dyDescent="0.35">
      <c r="B75" s="36">
        <v>1</v>
      </c>
      <c r="D75" s="34">
        <v>1</v>
      </c>
      <c r="E75" s="34"/>
      <c r="F75" s="34">
        <v>2</v>
      </c>
      <c r="G75" s="34"/>
      <c r="H75" s="37"/>
      <c r="I75" s="37"/>
      <c r="J75" s="37">
        <v>1</v>
      </c>
      <c r="K75" s="37"/>
      <c r="L75" s="37"/>
      <c r="M75" s="37"/>
      <c r="O75" s="33">
        <f>SUM(D75:K75)</f>
        <v>4</v>
      </c>
      <c r="Q75" s="44"/>
    </row>
    <row r="76" spans="2:17" x14ac:dyDescent="0.35">
      <c r="B76" s="33">
        <v>2</v>
      </c>
      <c r="D76" s="34">
        <v>3</v>
      </c>
      <c r="E76" s="34"/>
      <c r="F76" s="34">
        <v>2</v>
      </c>
      <c r="G76" s="34">
        <v>1</v>
      </c>
      <c r="H76" s="34"/>
      <c r="I76" s="34"/>
      <c r="J76" s="34">
        <v>1</v>
      </c>
      <c r="K76" s="34"/>
      <c r="L76" s="34"/>
      <c r="M76" s="34"/>
      <c r="O76" s="33">
        <f>SUM(D76:K76)</f>
        <v>7</v>
      </c>
      <c r="Q76" s="44"/>
    </row>
    <row r="77" spans="2:17" x14ac:dyDescent="0.35">
      <c r="B77" s="36">
        <v>3</v>
      </c>
      <c r="D77" s="34">
        <v>3</v>
      </c>
      <c r="E77" s="34"/>
      <c r="F77" s="34">
        <v>2</v>
      </c>
      <c r="G77" s="34">
        <v>1</v>
      </c>
      <c r="H77" s="37"/>
      <c r="I77" s="37"/>
      <c r="J77" s="37">
        <v>1</v>
      </c>
      <c r="K77" s="37"/>
      <c r="L77" s="37"/>
      <c r="M77" s="37"/>
      <c r="O77" s="33">
        <f>SUM(D77:K77)</f>
        <v>7</v>
      </c>
      <c r="Q77" s="44"/>
    </row>
    <row r="78" spans="2:17" x14ac:dyDescent="0.35">
      <c r="B78" s="33">
        <v>4</v>
      </c>
      <c r="D78" s="34">
        <v>3</v>
      </c>
      <c r="E78" s="34"/>
      <c r="F78" s="34">
        <v>2</v>
      </c>
      <c r="G78" s="34">
        <v>1</v>
      </c>
      <c r="H78" s="34"/>
      <c r="I78" s="34"/>
      <c r="J78" s="34">
        <v>1</v>
      </c>
      <c r="K78" s="34"/>
      <c r="L78" s="34"/>
      <c r="M78" s="34"/>
      <c r="O78" s="33">
        <f>SUM(D78:K78)</f>
        <v>7</v>
      </c>
      <c r="Q78" s="44"/>
    </row>
    <row r="79" spans="2:17" x14ac:dyDescent="0.35">
      <c r="B79" s="33">
        <v>5</v>
      </c>
      <c r="D79" s="34">
        <v>3</v>
      </c>
      <c r="E79" s="34"/>
      <c r="F79" s="34">
        <v>2</v>
      </c>
      <c r="G79" s="34">
        <v>1</v>
      </c>
      <c r="H79" s="37"/>
      <c r="I79" s="37"/>
      <c r="J79" s="37">
        <v>1</v>
      </c>
      <c r="K79" s="37"/>
      <c r="L79" s="37"/>
      <c r="M79" s="37"/>
      <c r="O79" s="33">
        <f>SUM(D79:K79)</f>
        <v>7</v>
      </c>
      <c r="Q79" s="44"/>
    </row>
    <row r="80" spans="2:17" x14ac:dyDescent="0.35">
      <c r="D80" s="6"/>
      <c r="E80" s="6"/>
      <c r="F80" s="6"/>
      <c r="G80" s="6"/>
      <c r="H80" s="6"/>
      <c r="I80" s="6"/>
      <c r="J80" s="6"/>
      <c r="K80" s="6"/>
      <c r="L80" s="6"/>
      <c r="M80" s="6"/>
      <c r="Q80" s="44"/>
    </row>
    <row r="81" spans="1:17" x14ac:dyDescent="0.35">
      <c r="B81" s="39" t="s">
        <v>80</v>
      </c>
      <c r="C81" s="31"/>
      <c r="D81" s="40">
        <f>SUM(D74:D79)</f>
        <v>13</v>
      </c>
      <c r="E81" s="40">
        <f t="shared" ref="E81:M81" si="8">SUM(E74:E79)</f>
        <v>0</v>
      </c>
      <c r="F81" s="40">
        <f t="shared" si="8"/>
        <v>11</v>
      </c>
      <c r="G81" s="40">
        <f t="shared" si="8"/>
        <v>5</v>
      </c>
      <c r="H81" s="40">
        <f t="shared" si="8"/>
        <v>3</v>
      </c>
      <c r="I81" s="40">
        <f t="shared" si="8"/>
        <v>0</v>
      </c>
      <c r="J81" s="40">
        <f t="shared" si="8"/>
        <v>5</v>
      </c>
      <c r="K81" s="40">
        <f t="shared" si="8"/>
        <v>1</v>
      </c>
      <c r="L81" s="40">
        <f t="shared" si="8"/>
        <v>0</v>
      </c>
      <c r="M81" s="40">
        <f t="shared" si="8"/>
        <v>1</v>
      </c>
      <c r="O81" s="40">
        <f>SUM(O74:O79)</f>
        <v>39</v>
      </c>
      <c r="Q81" s="44"/>
    </row>
    <row r="83" spans="1:17" ht="18.5" x14ac:dyDescent="0.45">
      <c r="A83" s="22"/>
      <c r="B83" s="31" t="s">
        <v>86</v>
      </c>
      <c r="C83" s="31"/>
      <c r="D83" s="32" t="s">
        <v>68</v>
      </c>
      <c r="E83" s="32" t="s">
        <v>69</v>
      </c>
      <c r="F83" s="32" t="s">
        <v>70</v>
      </c>
      <c r="G83" s="32" t="s">
        <v>71</v>
      </c>
      <c r="H83" s="32" t="s">
        <v>72</v>
      </c>
      <c r="I83" s="32" t="s">
        <v>73</v>
      </c>
      <c r="J83" s="32" t="s">
        <v>74</v>
      </c>
      <c r="K83" s="32" t="s">
        <v>75</v>
      </c>
      <c r="L83" s="32" t="s">
        <v>76</v>
      </c>
      <c r="M83" s="32" t="s">
        <v>77</v>
      </c>
      <c r="N83" s="31"/>
      <c r="O83" s="31" t="s">
        <v>49</v>
      </c>
      <c r="Q83" s="1" t="s">
        <v>78</v>
      </c>
    </row>
    <row r="84" spans="1:17" x14ac:dyDescent="0.35">
      <c r="B84" s="31" t="s">
        <v>79</v>
      </c>
      <c r="C84" s="31"/>
      <c r="D84" s="32">
        <v>50</v>
      </c>
      <c r="E84" s="32">
        <v>60</v>
      </c>
      <c r="F84" s="32">
        <v>70</v>
      </c>
      <c r="G84" s="32">
        <v>80</v>
      </c>
      <c r="H84" s="32">
        <v>88</v>
      </c>
      <c r="I84" s="32">
        <v>88</v>
      </c>
      <c r="J84" s="32">
        <v>86</v>
      </c>
      <c r="K84" s="32">
        <v>102</v>
      </c>
      <c r="L84" s="32">
        <v>113</v>
      </c>
      <c r="M84" s="32">
        <v>115</v>
      </c>
    </row>
    <row r="85" spans="1:17" x14ac:dyDescent="0.35">
      <c r="B85" s="33">
        <v>0</v>
      </c>
      <c r="D85" s="34">
        <v>1</v>
      </c>
      <c r="E85" s="34"/>
      <c r="F85" s="34">
        <v>4</v>
      </c>
      <c r="G85" s="34"/>
      <c r="H85" s="34"/>
      <c r="I85" s="34"/>
      <c r="J85" s="34"/>
      <c r="K85" s="34"/>
      <c r="L85" s="34"/>
      <c r="M85" s="34"/>
      <c r="O85" s="33">
        <f>SUM(D85:L85)</f>
        <v>5</v>
      </c>
      <c r="Q85" s="35"/>
    </row>
    <row r="86" spans="1:17" x14ac:dyDescent="0.35">
      <c r="B86" s="36">
        <v>1</v>
      </c>
      <c r="D86" s="37">
        <v>3</v>
      </c>
      <c r="E86" s="37"/>
      <c r="F86" s="34">
        <v>4</v>
      </c>
      <c r="G86" s="34"/>
      <c r="H86" s="37"/>
      <c r="I86" s="37"/>
      <c r="J86" s="37"/>
      <c r="K86" s="37"/>
      <c r="L86" s="37"/>
      <c r="M86" s="37"/>
      <c r="O86" s="33">
        <f t="shared" ref="O86:O92" si="9">SUM(D86:K86)</f>
        <v>7</v>
      </c>
      <c r="Q86" s="38"/>
    </row>
    <row r="87" spans="1:17" x14ac:dyDescent="0.35">
      <c r="B87" s="33">
        <v>2</v>
      </c>
      <c r="D87" s="37">
        <v>3</v>
      </c>
      <c r="E87" s="37"/>
      <c r="F87" s="34">
        <v>4</v>
      </c>
      <c r="G87" s="34"/>
      <c r="H87" s="37"/>
      <c r="I87" s="37"/>
      <c r="J87" s="37"/>
      <c r="K87" s="37"/>
      <c r="L87" s="37"/>
      <c r="M87" s="37"/>
      <c r="O87" s="33">
        <f t="shared" si="9"/>
        <v>7</v>
      </c>
      <c r="Q87" s="38"/>
    </row>
    <row r="88" spans="1:17" x14ac:dyDescent="0.35">
      <c r="B88" s="36">
        <v>3</v>
      </c>
      <c r="D88" s="37">
        <v>3</v>
      </c>
      <c r="E88" s="37"/>
      <c r="F88" s="34">
        <v>4</v>
      </c>
      <c r="G88" s="34"/>
      <c r="H88" s="37"/>
      <c r="I88" s="37"/>
      <c r="J88" s="37"/>
      <c r="K88" s="37"/>
      <c r="L88" s="37"/>
      <c r="M88" s="37"/>
      <c r="O88" s="33">
        <f t="shared" si="9"/>
        <v>7</v>
      </c>
      <c r="Q88" s="38"/>
    </row>
    <row r="89" spans="1:17" x14ac:dyDescent="0.35">
      <c r="B89" s="33">
        <v>4</v>
      </c>
      <c r="D89" s="37">
        <v>3</v>
      </c>
      <c r="E89" s="37"/>
      <c r="F89" s="34">
        <v>4</v>
      </c>
      <c r="G89" s="34"/>
      <c r="H89" s="37"/>
      <c r="I89" s="37"/>
      <c r="J89" s="37"/>
      <c r="K89" s="37"/>
      <c r="L89" s="37"/>
      <c r="M89" s="37"/>
      <c r="O89" s="33">
        <f t="shared" si="9"/>
        <v>7</v>
      </c>
      <c r="Q89" s="38"/>
    </row>
    <row r="90" spans="1:17" x14ac:dyDescent="0.35">
      <c r="B90" s="36">
        <v>5</v>
      </c>
      <c r="D90" s="37">
        <v>3</v>
      </c>
      <c r="E90" s="37"/>
      <c r="F90" s="34">
        <v>4</v>
      </c>
      <c r="G90" s="34"/>
      <c r="H90" s="37"/>
      <c r="I90" s="37"/>
      <c r="J90" s="37"/>
      <c r="K90" s="37"/>
      <c r="L90" s="37"/>
      <c r="M90" s="37"/>
      <c r="O90" s="33">
        <f t="shared" si="9"/>
        <v>7</v>
      </c>
      <c r="Q90" s="38"/>
    </row>
    <row r="91" spans="1:17" x14ac:dyDescent="0.35">
      <c r="B91" s="36">
        <v>6</v>
      </c>
      <c r="D91" s="37">
        <v>3</v>
      </c>
      <c r="E91" s="37"/>
      <c r="F91" s="34">
        <v>4</v>
      </c>
      <c r="G91" s="34"/>
      <c r="H91" s="37"/>
      <c r="I91" s="37"/>
      <c r="J91" s="37"/>
      <c r="K91" s="37"/>
      <c r="L91" s="37"/>
      <c r="M91" s="37"/>
      <c r="O91" s="33">
        <f t="shared" si="9"/>
        <v>7</v>
      </c>
    </row>
    <row r="92" spans="1:17" x14ac:dyDescent="0.35">
      <c r="B92" s="36">
        <v>7</v>
      </c>
      <c r="D92" s="37">
        <v>3</v>
      </c>
      <c r="E92" s="37"/>
      <c r="F92" s="34">
        <v>4</v>
      </c>
      <c r="G92" s="34"/>
      <c r="H92" s="37"/>
      <c r="I92" s="37"/>
      <c r="J92" s="37"/>
      <c r="K92" s="37"/>
      <c r="L92" s="37"/>
      <c r="M92" s="37"/>
      <c r="O92" s="33">
        <f t="shared" si="9"/>
        <v>7</v>
      </c>
    </row>
    <row r="93" spans="1:17" x14ac:dyDescent="0.35">
      <c r="D93" s="6"/>
      <c r="E93" s="6"/>
      <c r="F93" s="6"/>
      <c r="G93" s="6"/>
      <c r="H93" s="6"/>
      <c r="I93" s="6"/>
      <c r="J93" s="6"/>
      <c r="K93" s="6"/>
      <c r="L93" s="6"/>
      <c r="M93" s="6"/>
    </row>
    <row r="94" spans="1:17" x14ac:dyDescent="0.35">
      <c r="B94" s="39" t="s">
        <v>80</v>
      </c>
      <c r="C94" s="31"/>
      <c r="D94" s="40">
        <f t="shared" ref="D94:M94" si="10">SUM(D85:D92)</f>
        <v>22</v>
      </c>
      <c r="E94" s="40">
        <f t="shared" si="10"/>
        <v>0</v>
      </c>
      <c r="F94" s="40">
        <f t="shared" si="10"/>
        <v>32</v>
      </c>
      <c r="G94" s="40">
        <f t="shared" si="10"/>
        <v>0</v>
      </c>
      <c r="H94" s="40">
        <f t="shared" si="10"/>
        <v>0</v>
      </c>
      <c r="I94" s="40">
        <f t="shared" si="10"/>
        <v>0</v>
      </c>
      <c r="J94" s="40">
        <f t="shared" si="10"/>
        <v>0</v>
      </c>
      <c r="K94" s="40">
        <f t="shared" si="10"/>
        <v>0</v>
      </c>
      <c r="L94" s="40">
        <f t="shared" si="10"/>
        <v>0</v>
      </c>
      <c r="M94" s="40">
        <f t="shared" si="10"/>
        <v>0</v>
      </c>
      <c r="O94" s="40">
        <f>SUM(O85:O92)</f>
        <v>54</v>
      </c>
      <c r="Q94" s="41">
        <f>SUM(Q85:Q90)</f>
        <v>0</v>
      </c>
    </row>
    <row r="95" spans="1:17" x14ac:dyDescent="0.35">
      <c r="B95" s="42"/>
      <c r="C95" s="31"/>
      <c r="D95" s="43"/>
      <c r="E95" s="43"/>
      <c r="F95" s="43"/>
      <c r="G95" s="43"/>
      <c r="H95" s="43"/>
      <c r="I95" s="43"/>
      <c r="J95" s="43"/>
      <c r="K95" s="43"/>
      <c r="L95" s="43"/>
      <c r="M95" s="43"/>
      <c r="O95" s="44"/>
      <c r="Q95" s="44"/>
    </row>
    <row r="96" spans="1:17" x14ac:dyDescent="0.35">
      <c r="B96" s="31" t="s">
        <v>87</v>
      </c>
      <c r="C96" s="31"/>
      <c r="D96" s="32" t="s">
        <v>68</v>
      </c>
      <c r="E96" s="32" t="s">
        <v>69</v>
      </c>
      <c r="F96" s="32" t="s">
        <v>70</v>
      </c>
      <c r="G96" s="32" t="s">
        <v>71</v>
      </c>
      <c r="H96" s="32" t="s">
        <v>72</v>
      </c>
      <c r="I96" s="32" t="s">
        <v>73</v>
      </c>
      <c r="J96" s="32" t="s">
        <v>74</v>
      </c>
      <c r="K96" s="32" t="s">
        <v>75</v>
      </c>
      <c r="L96" s="32" t="s">
        <v>76</v>
      </c>
      <c r="M96" s="32" t="s">
        <v>77</v>
      </c>
      <c r="N96" s="31"/>
      <c r="O96" s="31" t="s">
        <v>49</v>
      </c>
      <c r="Q96" s="44"/>
    </row>
    <row r="97" spans="2:17" x14ac:dyDescent="0.35">
      <c r="B97" s="31" t="s">
        <v>79</v>
      </c>
      <c r="C97" s="31"/>
      <c r="D97" s="32">
        <v>50</v>
      </c>
      <c r="E97" s="32">
        <v>60</v>
      </c>
      <c r="F97" s="32">
        <v>70</v>
      </c>
      <c r="G97" s="32">
        <v>80</v>
      </c>
      <c r="H97" s="32">
        <v>88</v>
      </c>
      <c r="I97" s="32">
        <v>88</v>
      </c>
      <c r="J97" s="32">
        <v>86</v>
      </c>
      <c r="K97" s="32">
        <v>102</v>
      </c>
      <c r="L97" s="32">
        <v>113</v>
      </c>
      <c r="M97" s="32">
        <v>115</v>
      </c>
      <c r="Q97" s="44"/>
    </row>
    <row r="98" spans="2:17" x14ac:dyDescent="0.35">
      <c r="B98" s="33">
        <v>0</v>
      </c>
      <c r="D98" s="34"/>
      <c r="E98" s="34"/>
      <c r="F98" s="34"/>
      <c r="G98" s="34"/>
      <c r="H98" s="34"/>
      <c r="I98" s="34"/>
      <c r="J98" s="34"/>
      <c r="K98" s="34"/>
      <c r="L98" s="34"/>
      <c r="M98" s="34"/>
      <c r="O98" s="33">
        <f t="shared" ref="O98:O109" si="11">SUM(D98:K98)</f>
        <v>0</v>
      </c>
      <c r="Q98" s="44"/>
    </row>
    <row r="99" spans="2:17" x14ac:dyDescent="0.35">
      <c r="B99" s="36">
        <v>1</v>
      </c>
      <c r="D99" s="37">
        <v>2</v>
      </c>
      <c r="E99" s="37"/>
      <c r="F99" s="34">
        <v>2</v>
      </c>
      <c r="G99" s="34"/>
      <c r="H99" s="37"/>
      <c r="I99" s="37"/>
      <c r="J99" s="37"/>
      <c r="K99" s="37"/>
      <c r="L99" s="37"/>
      <c r="M99" s="37"/>
      <c r="O99" s="33">
        <f t="shared" si="11"/>
        <v>4</v>
      </c>
      <c r="Q99" s="44"/>
    </row>
    <row r="100" spans="2:17" x14ac:dyDescent="0.35">
      <c r="B100" s="33">
        <v>2</v>
      </c>
      <c r="D100" s="37">
        <v>2</v>
      </c>
      <c r="E100" s="37">
        <v>2</v>
      </c>
      <c r="F100" s="34">
        <v>2</v>
      </c>
      <c r="G100" s="34"/>
      <c r="H100" s="37"/>
      <c r="I100" s="37"/>
      <c r="J100" s="37"/>
      <c r="K100" s="34"/>
      <c r="L100" s="34"/>
      <c r="M100" s="34"/>
      <c r="O100" s="33">
        <f t="shared" si="11"/>
        <v>6</v>
      </c>
      <c r="Q100" s="44"/>
    </row>
    <row r="101" spans="2:17" x14ac:dyDescent="0.35">
      <c r="B101" s="36">
        <v>3</v>
      </c>
      <c r="D101" s="37">
        <v>2</v>
      </c>
      <c r="E101" s="37">
        <v>2</v>
      </c>
      <c r="F101" s="34">
        <v>2</v>
      </c>
      <c r="G101" s="34"/>
      <c r="H101" s="37"/>
      <c r="I101" s="37"/>
      <c r="J101" s="37"/>
      <c r="K101" s="37"/>
      <c r="L101" s="37"/>
      <c r="M101" s="37"/>
      <c r="O101" s="33">
        <f t="shared" si="11"/>
        <v>6</v>
      </c>
      <c r="Q101" s="44"/>
    </row>
    <row r="102" spans="2:17" x14ac:dyDescent="0.35">
      <c r="B102" s="33">
        <v>4</v>
      </c>
      <c r="D102" s="37">
        <v>2</v>
      </c>
      <c r="E102" s="37">
        <v>2</v>
      </c>
      <c r="F102" s="34">
        <v>2</v>
      </c>
      <c r="G102" s="34"/>
      <c r="H102" s="37"/>
      <c r="I102" s="37"/>
      <c r="J102" s="37"/>
      <c r="K102" s="34"/>
      <c r="L102" s="34"/>
      <c r="M102" s="34"/>
      <c r="O102" s="33">
        <f t="shared" si="11"/>
        <v>6</v>
      </c>
      <c r="Q102" s="44"/>
    </row>
    <row r="103" spans="2:17" x14ac:dyDescent="0.35">
      <c r="B103" s="36">
        <v>5</v>
      </c>
      <c r="D103" s="37">
        <v>2</v>
      </c>
      <c r="E103" s="37">
        <v>2</v>
      </c>
      <c r="F103" s="34">
        <v>2</v>
      </c>
      <c r="G103" s="34"/>
      <c r="H103" s="37"/>
      <c r="I103" s="37"/>
      <c r="J103" s="37"/>
      <c r="K103" s="34"/>
      <c r="L103" s="34"/>
      <c r="M103" s="34"/>
      <c r="O103" s="33">
        <f t="shared" si="11"/>
        <v>6</v>
      </c>
      <c r="Q103" s="44"/>
    </row>
    <row r="104" spans="2:17" x14ac:dyDescent="0.35">
      <c r="B104" s="33">
        <v>6</v>
      </c>
      <c r="D104" s="37">
        <v>2</v>
      </c>
      <c r="E104" s="37">
        <v>2</v>
      </c>
      <c r="F104" s="34">
        <v>2</v>
      </c>
      <c r="G104" s="34"/>
      <c r="H104" s="37"/>
      <c r="I104" s="37"/>
      <c r="J104" s="37"/>
      <c r="K104" s="34"/>
      <c r="L104" s="34"/>
      <c r="M104" s="34"/>
      <c r="O104" s="33">
        <f t="shared" si="11"/>
        <v>6</v>
      </c>
      <c r="Q104" s="44"/>
    </row>
    <row r="105" spans="2:17" x14ac:dyDescent="0.35">
      <c r="B105" s="36">
        <v>7</v>
      </c>
      <c r="D105" s="37">
        <v>2</v>
      </c>
      <c r="E105" s="37">
        <v>2</v>
      </c>
      <c r="F105" s="34">
        <v>2</v>
      </c>
      <c r="G105" s="34"/>
      <c r="H105" s="37"/>
      <c r="I105" s="37"/>
      <c r="J105" s="37"/>
      <c r="K105" s="34"/>
      <c r="L105" s="34"/>
      <c r="M105" s="34"/>
      <c r="O105" s="33">
        <f t="shared" si="11"/>
        <v>6</v>
      </c>
      <c r="Q105" s="44"/>
    </row>
    <row r="106" spans="2:17" x14ac:dyDescent="0.35">
      <c r="B106" s="33">
        <v>8</v>
      </c>
      <c r="D106" s="37">
        <v>2</v>
      </c>
      <c r="E106" s="37">
        <v>2</v>
      </c>
      <c r="F106" s="34">
        <v>2</v>
      </c>
      <c r="G106" s="34"/>
      <c r="H106" s="37"/>
      <c r="I106" s="37"/>
      <c r="J106" s="37"/>
      <c r="K106" s="34"/>
      <c r="L106" s="34"/>
      <c r="M106" s="34"/>
      <c r="O106" s="33">
        <f t="shared" si="11"/>
        <v>6</v>
      </c>
      <c r="Q106" s="44"/>
    </row>
    <row r="107" spans="2:17" x14ac:dyDescent="0.35">
      <c r="B107" s="36">
        <v>9</v>
      </c>
      <c r="D107" s="37">
        <v>4</v>
      </c>
      <c r="E107" s="37"/>
      <c r="F107" s="34">
        <v>2</v>
      </c>
      <c r="G107" s="34"/>
      <c r="H107" s="37"/>
      <c r="I107" s="37"/>
      <c r="J107" s="37"/>
      <c r="K107" s="34"/>
      <c r="L107" s="34"/>
      <c r="M107" s="34"/>
      <c r="O107" s="33">
        <f t="shared" si="11"/>
        <v>6</v>
      </c>
      <c r="Q107" s="44"/>
    </row>
    <row r="108" spans="2:17" x14ac:dyDescent="0.35">
      <c r="B108" s="33">
        <v>10</v>
      </c>
      <c r="D108" s="37"/>
      <c r="E108" s="37"/>
      <c r="F108" s="34"/>
      <c r="G108" s="34"/>
      <c r="H108" s="37"/>
      <c r="I108" s="37"/>
      <c r="J108" s="37"/>
      <c r="K108" s="34"/>
      <c r="L108" s="34"/>
      <c r="M108" s="34"/>
      <c r="O108" s="33">
        <f t="shared" si="11"/>
        <v>0</v>
      </c>
      <c r="Q108" s="44"/>
    </row>
    <row r="109" spans="2:17" x14ac:dyDescent="0.35">
      <c r="B109" s="36">
        <v>11</v>
      </c>
      <c r="D109" s="37"/>
      <c r="E109" s="37"/>
      <c r="F109" s="34"/>
      <c r="G109" s="34"/>
      <c r="H109" s="37"/>
      <c r="I109" s="37"/>
      <c r="J109" s="37"/>
      <c r="K109" s="34"/>
      <c r="L109" s="34"/>
      <c r="M109" s="34"/>
      <c r="O109" s="33">
        <f t="shared" si="11"/>
        <v>0</v>
      </c>
      <c r="Q109" s="44"/>
    </row>
    <row r="110" spans="2:17" x14ac:dyDescent="0.35">
      <c r="D110" s="6"/>
      <c r="E110" s="6"/>
      <c r="F110" s="6"/>
      <c r="G110" s="6"/>
      <c r="H110" s="6"/>
      <c r="I110" s="6"/>
      <c r="J110" s="6"/>
      <c r="K110" s="6"/>
      <c r="L110" s="6"/>
      <c r="M110" s="6"/>
      <c r="Q110" s="44"/>
    </row>
    <row r="111" spans="2:17" x14ac:dyDescent="0.35">
      <c r="B111" s="39" t="s">
        <v>80</v>
      </c>
      <c r="C111" s="31"/>
      <c r="D111" s="40">
        <f>SUM(D98:D109)</f>
        <v>20</v>
      </c>
      <c r="E111" s="40">
        <f t="shared" ref="E111:O111" si="12">SUM(E98:E109)</f>
        <v>14</v>
      </c>
      <c r="F111" s="40">
        <f t="shared" si="12"/>
        <v>18</v>
      </c>
      <c r="G111" s="40">
        <f t="shared" si="12"/>
        <v>0</v>
      </c>
      <c r="H111" s="40">
        <f t="shared" si="12"/>
        <v>0</v>
      </c>
      <c r="I111" s="40">
        <f t="shared" si="12"/>
        <v>0</v>
      </c>
      <c r="J111" s="40">
        <f t="shared" si="12"/>
        <v>0</v>
      </c>
      <c r="K111" s="40">
        <f t="shared" si="12"/>
        <v>0</v>
      </c>
      <c r="L111" s="40">
        <f t="shared" si="12"/>
        <v>0</v>
      </c>
      <c r="M111" s="40">
        <f t="shared" si="12"/>
        <v>0</v>
      </c>
      <c r="O111" s="40">
        <f t="shared" si="12"/>
        <v>52</v>
      </c>
      <c r="Q111" s="44"/>
    </row>
    <row r="112" spans="2:17" x14ac:dyDescent="0.35">
      <c r="B112" s="42"/>
      <c r="C112" s="31"/>
      <c r="D112" s="43"/>
      <c r="E112" s="43"/>
      <c r="F112" s="43"/>
      <c r="G112" s="43"/>
      <c r="H112" s="43"/>
      <c r="I112" s="43"/>
      <c r="J112" s="43"/>
      <c r="K112" s="43"/>
      <c r="L112" s="43"/>
      <c r="M112" s="43"/>
      <c r="O112" s="43"/>
      <c r="Q112" s="44"/>
    </row>
    <row r="113" spans="2:17" x14ac:dyDescent="0.35">
      <c r="B113" s="31" t="s">
        <v>88</v>
      </c>
      <c r="C113" s="31"/>
      <c r="D113" s="32" t="s">
        <v>68</v>
      </c>
      <c r="E113" s="32" t="s">
        <v>69</v>
      </c>
      <c r="F113" s="32" t="s">
        <v>70</v>
      </c>
      <c r="G113" s="32" t="s">
        <v>71</v>
      </c>
      <c r="H113" s="32" t="s">
        <v>72</v>
      </c>
      <c r="I113" s="32" t="s">
        <v>73</v>
      </c>
      <c r="J113" s="32" t="s">
        <v>74</v>
      </c>
      <c r="K113" s="32" t="s">
        <v>75</v>
      </c>
      <c r="L113" s="32" t="s">
        <v>76</v>
      </c>
      <c r="M113" s="32" t="s">
        <v>77</v>
      </c>
      <c r="N113" s="31"/>
      <c r="O113" s="31" t="s">
        <v>49</v>
      </c>
      <c r="Q113" s="44"/>
    </row>
    <row r="114" spans="2:17" x14ac:dyDescent="0.35">
      <c r="B114" s="31" t="s">
        <v>79</v>
      </c>
      <c r="C114" s="31"/>
      <c r="D114" s="32">
        <v>50</v>
      </c>
      <c r="E114" s="32">
        <v>60</v>
      </c>
      <c r="F114" s="32">
        <v>70</v>
      </c>
      <c r="G114" s="32">
        <v>80</v>
      </c>
      <c r="H114" s="32">
        <v>88</v>
      </c>
      <c r="I114" s="32">
        <v>88</v>
      </c>
      <c r="J114" s="32">
        <v>86</v>
      </c>
      <c r="K114" s="32">
        <v>102</v>
      </c>
      <c r="L114" s="32">
        <v>113</v>
      </c>
      <c r="M114" s="32">
        <v>115</v>
      </c>
      <c r="Q114" s="44"/>
    </row>
    <row r="115" spans="2:17" x14ac:dyDescent="0.35">
      <c r="B115" s="33">
        <v>0</v>
      </c>
      <c r="D115" s="34">
        <v>2</v>
      </c>
      <c r="E115" s="34"/>
      <c r="F115" s="34">
        <v>2</v>
      </c>
      <c r="G115" s="34"/>
      <c r="H115" s="34"/>
      <c r="I115" s="34"/>
      <c r="J115" s="34"/>
      <c r="K115" s="34"/>
      <c r="L115" s="34"/>
      <c r="M115" s="34"/>
      <c r="O115" s="33">
        <f t="shared" ref="O115:O126" si="13">SUM(D115:K115)</f>
        <v>4</v>
      </c>
      <c r="Q115" s="44"/>
    </row>
    <row r="116" spans="2:17" x14ac:dyDescent="0.35">
      <c r="B116" s="36">
        <v>1</v>
      </c>
      <c r="D116" s="37">
        <v>2</v>
      </c>
      <c r="E116" s="37"/>
      <c r="F116" s="37">
        <v>2</v>
      </c>
      <c r="G116" s="37">
        <v>2</v>
      </c>
      <c r="H116" s="37"/>
      <c r="I116" s="37"/>
      <c r="J116" s="37">
        <v>2</v>
      </c>
      <c r="K116" s="37"/>
      <c r="L116" s="37"/>
      <c r="M116" s="37"/>
      <c r="O116" s="33">
        <f t="shared" si="13"/>
        <v>8</v>
      </c>
      <c r="Q116" s="44"/>
    </row>
    <row r="117" spans="2:17" x14ac:dyDescent="0.35">
      <c r="B117" s="33">
        <v>2</v>
      </c>
      <c r="D117" s="37">
        <v>2</v>
      </c>
      <c r="E117" s="37"/>
      <c r="F117" s="37">
        <v>2</v>
      </c>
      <c r="G117" s="37">
        <v>2</v>
      </c>
      <c r="H117" s="37"/>
      <c r="I117" s="37"/>
      <c r="J117" s="37">
        <v>2</v>
      </c>
      <c r="K117" s="37"/>
      <c r="L117" s="37"/>
      <c r="M117" s="37"/>
      <c r="O117" s="33">
        <f t="shared" si="13"/>
        <v>8</v>
      </c>
      <c r="Q117" s="44"/>
    </row>
    <row r="118" spans="2:17" x14ac:dyDescent="0.35">
      <c r="B118" s="36">
        <v>3</v>
      </c>
      <c r="D118" s="37">
        <v>2</v>
      </c>
      <c r="E118" s="37"/>
      <c r="F118" s="37">
        <v>2</v>
      </c>
      <c r="G118" s="37">
        <v>2</v>
      </c>
      <c r="H118" s="37"/>
      <c r="I118" s="37"/>
      <c r="J118" s="37">
        <v>2</v>
      </c>
      <c r="K118" s="37"/>
      <c r="L118" s="37"/>
      <c r="M118" s="37"/>
      <c r="O118" s="33">
        <f t="shared" si="13"/>
        <v>8</v>
      </c>
      <c r="Q118" s="44"/>
    </row>
    <row r="119" spans="2:17" x14ac:dyDescent="0.35">
      <c r="B119" s="33">
        <v>4</v>
      </c>
      <c r="D119" s="37">
        <v>2</v>
      </c>
      <c r="E119" s="37"/>
      <c r="F119" s="37">
        <v>2</v>
      </c>
      <c r="G119" s="37">
        <v>2</v>
      </c>
      <c r="H119" s="37"/>
      <c r="I119" s="37"/>
      <c r="J119" s="37">
        <v>2</v>
      </c>
      <c r="K119" s="37"/>
      <c r="L119" s="37"/>
      <c r="M119" s="37"/>
      <c r="O119" s="33">
        <f t="shared" si="13"/>
        <v>8</v>
      </c>
      <c r="Q119" s="44"/>
    </row>
    <row r="120" spans="2:17" x14ac:dyDescent="0.35">
      <c r="B120" s="33">
        <v>5</v>
      </c>
      <c r="D120" s="37">
        <v>2</v>
      </c>
      <c r="E120" s="37"/>
      <c r="F120" s="37">
        <v>2</v>
      </c>
      <c r="G120" s="37">
        <v>2</v>
      </c>
      <c r="H120" s="37"/>
      <c r="I120" s="37"/>
      <c r="J120" s="37">
        <v>2</v>
      </c>
      <c r="K120" s="37"/>
      <c r="L120" s="37"/>
      <c r="M120" s="37"/>
      <c r="O120" s="33">
        <f t="shared" si="13"/>
        <v>8</v>
      </c>
      <c r="Q120" s="44"/>
    </row>
    <row r="121" spans="2:17" x14ac:dyDescent="0.35">
      <c r="B121" s="33">
        <v>6</v>
      </c>
      <c r="D121" s="37">
        <v>2</v>
      </c>
      <c r="E121" s="37"/>
      <c r="F121" s="37">
        <v>2</v>
      </c>
      <c r="G121" s="37">
        <v>2</v>
      </c>
      <c r="H121" s="37"/>
      <c r="I121" s="37"/>
      <c r="J121" s="37">
        <v>2</v>
      </c>
      <c r="K121" s="37"/>
      <c r="L121" s="37"/>
      <c r="M121" s="37"/>
      <c r="O121" s="33">
        <f t="shared" si="13"/>
        <v>8</v>
      </c>
      <c r="Q121" s="44"/>
    </row>
    <row r="122" spans="2:17" x14ac:dyDescent="0.35">
      <c r="B122" s="33">
        <v>7</v>
      </c>
      <c r="D122" s="37">
        <v>2</v>
      </c>
      <c r="E122" s="37"/>
      <c r="F122" s="37">
        <v>2</v>
      </c>
      <c r="G122" s="37">
        <v>2</v>
      </c>
      <c r="H122" s="37"/>
      <c r="I122" s="37"/>
      <c r="J122" s="37">
        <v>2</v>
      </c>
      <c r="K122" s="37"/>
      <c r="L122" s="37"/>
      <c r="M122" s="37"/>
      <c r="O122" s="33">
        <f t="shared" si="13"/>
        <v>8</v>
      </c>
      <c r="Q122" s="44"/>
    </row>
    <row r="123" spans="2:17" x14ac:dyDescent="0.35">
      <c r="B123" s="33">
        <v>8</v>
      </c>
      <c r="D123" s="37">
        <v>1</v>
      </c>
      <c r="E123" s="37"/>
      <c r="F123" s="37">
        <v>1</v>
      </c>
      <c r="G123" s="37"/>
      <c r="H123" s="37"/>
      <c r="I123" s="37"/>
      <c r="J123" s="37">
        <v>2</v>
      </c>
      <c r="K123" s="34"/>
      <c r="L123" s="34"/>
      <c r="M123" s="34"/>
      <c r="O123" s="33">
        <f t="shared" si="13"/>
        <v>4</v>
      </c>
      <c r="Q123" s="44"/>
    </row>
    <row r="124" spans="2:17" x14ac:dyDescent="0.35">
      <c r="B124" s="33">
        <v>9</v>
      </c>
      <c r="D124" s="37">
        <v>1</v>
      </c>
      <c r="E124" s="37"/>
      <c r="F124" s="37">
        <v>1</v>
      </c>
      <c r="G124" s="37"/>
      <c r="H124" s="37"/>
      <c r="I124" s="37"/>
      <c r="J124" s="37">
        <v>2</v>
      </c>
      <c r="K124" s="34"/>
      <c r="L124" s="34"/>
      <c r="M124" s="34"/>
      <c r="O124" s="33">
        <f t="shared" si="13"/>
        <v>4</v>
      </c>
      <c r="Q124" s="44"/>
    </row>
    <row r="125" spans="2:17" x14ac:dyDescent="0.35">
      <c r="B125" s="33">
        <v>10</v>
      </c>
      <c r="D125" s="37">
        <v>1</v>
      </c>
      <c r="E125" s="37"/>
      <c r="F125" s="37">
        <v>1</v>
      </c>
      <c r="G125" s="37"/>
      <c r="H125" s="37"/>
      <c r="I125" s="37"/>
      <c r="J125" s="37">
        <v>2</v>
      </c>
      <c r="K125" s="34"/>
      <c r="L125" s="34"/>
      <c r="M125" s="34"/>
      <c r="O125" s="33">
        <f t="shared" si="13"/>
        <v>4</v>
      </c>
      <c r="Q125" s="44"/>
    </row>
    <row r="126" spans="2:17" x14ac:dyDescent="0.35">
      <c r="B126" s="33">
        <v>11</v>
      </c>
      <c r="D126" s="37">
        <v>1</v>
      </c>
      <c r="E126" s="37"/>
      <c r="F126" s="37">
        <v>1</v>
      </c>
      <c r="G126" s="37"/>
      <c r="H126" s="37"/>
      <c r="I126" s="37"/>
      <c r="J126" s="37">
        <v>2</v>
      </c>
      <c r="K126" s="34"/>
      <c r="L126" s="34"/>
      <c r="M126" s="34"/>
      <c r="O126" s="33">
        <f t="shared" si="13"/>
        <v>4</v>
      </c>
      <c r="Q126" s="44"/>
    </row>
    <row r="127" spans="2:17" x14ac:dyDescent="0.35">
      <c r="D127" s="6"/>
      <c r="E127" s="6"/>
      <c r="F127" s="6"/>
      <c r="G127" s="6"/>
      <c r="H127" s="6"/>
      <c r="I127" s="6"/>
      <c r="J127" s="6"/>
      <c r="K127" s="6"/>
      <c r="L127" s="6"/>
      <c r="M127" s="6"/>
      <c r="Q127" s="44"/>
    </row>
    <row r="128" spans="2:17" x14ac:dyDescent="0.35">
      <c r="B128" s="39" t="s">
        <v>80</v>
      </c>
      <c r="C128" s="31"/>
      <c r="D128" s="40">
        <f>SUM(D115:D126)</f>
        <v>20</v>
      </c>
      <c r="E128" s="40">
        <f t="shared" ref="E128:O128" si="14">SUM(E115:E126)</f>
        <v>0</v>
      </c>
      <c r="F128" s="40">
        <f t="shared" si="14"/>
        <v>20</v>
      </c>
      <c r="G128" s="40">
        <f t="shared" si="14"/>
        <v>14</v>
      </c>
      <c r="H128" s="40">
        <f t="shared" si="14"/>
        <v>0</v>
      </c>
      <c r="I128" s="40">
        <f t="shared" si="14"/>
        <v>0</v>
      </c>
      <c r="J128" s="40">
        <f t="shared" si="14"/>
        <v>22</v>
      </c>
      <c r="K128" s="40">
        <f t="shared" si="14"/>
        <v>0</v>
      </c>
      <c r="L128" s="40">
        <f t="shared" si="14"/>
        <v>0</v>
      </c>
      <c r="M128" s="40">
        <f t="shared" si="14"/>
        <v>0</v>
      </c>
      <c r="O128" s="40">
        <f t="shared" si="14"/>
        <v>76</v>
      </c>
      <c r="Q128" s="44"/>
    </row>
    <row r="129" spans="2:17" x14ac:dyDescent="0.35">
      <c r="B129" s="42"/>
      <c r="C129" s="31"/>
      <c r="D129" s="43"/>
      <c r="E129" s="43"/>
      <c r="F129" s="43"/>
      <c r="G129" s="43"/>
      <c r="H129" s="43"/>
      <c r="I129" s="43"/>
      <c r="J129" s="43"/>
      <c r="K129" s="43"/>
      <c r="L129" s="43"/>
      <c r="M129" s="43"/>
      <c r="O129" s="43"/>
      <c r="Q129" s="44"/>
    </row>
    <row r="130" spans="2:17" x14ac:dyDescent="0.35">
      <c r="B130" s="31" t="s">
        <v>89</v>
      </c>
      <c r="C130" s="31"/>
      <c r="D130" s="32" t="s">
        <v>68</v>
      </c>
      <c r="E130" s="32" t="s">
        <v>69</v>
      </c>
      <c r="F130" s="32" t="s">
        <v>70</v>
      </c>
      <c r="G130" s="32" t="s">
        <v>71</v>
      </c>
      <c r="H130" s="32" t="s">
        <v>72</v>
      </c>
      <c r="I130" s="32" t="s">
        <v>73</v>
      </c>
      <c r="J130" s="32" t="s">
        <v>74</v>
      </c>
      <c r="K130" s="32" t="s">
        <v>75</v>
      </c>
      <c r="L130" s="32" t="s">
        <v>76</v>
      </c>
      <c r="M130" s="32" t="s">
        <v>77</v>
      </c>
      <c r="N130" s="31"/>
      <c r="O130" s="31" t="s">
        <v>49</v>
      </c>
      <c r="Q130" s="1" t="s">
        <v>78</v>
      </c>
    </row>
    <row r="131" spans="2:17" x14ac:dyDescent="0.35">
      <c r="B131" s="31" t="s">
        <v>79</v>
      </c>
      <c r="C131" s="31"/>
      <c r="D131" s="32">
        <v>50</v>
      </c>
      <c r="E131" s="32">
        <v>60</v>
      </c>
      <c r="F131" s="32">
        <v>70</v>
      </c>
      <c r="G131" s="32">
        <v>80</v>
      </c>
      <c r="H131" s="32">
        <v>88</v>
      </c>
      <c r="I131" s="32">
        <v>88</v>
      </c>
      <c r="J131" s="32">
        <v>86</v>
      </c>
      <c r="K131" s="32">
        <v>102</v>
      </c>
      <c r="L131" s="32">
        <v>113</v>
      </c>
      <c r="M131" s="32">
        <v>115</v>
      </c>
    </row>
    <row r="132" spans="2:17" x14ac:dyDescent="0.35">
      <c r="B132" s="33">
        <v>0</v>
      </c>
      <c r="D132" s="34">
        <v>2</v>
      </c>
      <c r="E132" s="34"/>
      <c r="F132" s="34"/>
      <c r="G132" s="34"/>
      <c r="H132" s="34"/>
      <c r="I132" s="34"/>
      <c r="J132" s="34">
        <v>3</v>
      </c>
      <c r="K132" s="34"/>
      <c r="L132" s="34"/>
      <c r="M132" s="34"/>
      <c r="O132" s="33">
        <f t="shared" ref="O132:O139" si="15">SUM(D132:K132)</f>
        <v>5</v>
      </c>
      <c r="Q132" s="35"/>
    </row>
    <row r="133" spans="2:17" x14ac:dyDescent="0.35">
      <c r="B133" s="36">
        <v>1</v>
      </c>
      <c r="D133" s="37">
        <v>2</v>
      </c>
      <c r="E133" s="37"/>
      <c r="F133" s="34">
        <v>2</v>
      </c>
      <c r="G133" s="34"/>
      <c r="H133" s="37"/>
      <c r="I133" s="37"/>
      <c r="J133" s="37">
        <v>4</v>
      </c>
      <c r="K133" s="37"/>
      <c r="L133" s="37"/>
      <c r="M133" s="37"/>
      <c r="O133" s="33">
        <f t="shared" si="15"/>
        <v>8</v>
      </c>
      <c r="Q133" s="38"/>
    </row>
    <row r="134" spans="2:17" x14ac:dyDescent="0.35">
      <c r="B134" s="33">
        <v>2</v>
      </c>
      <c r="D134" s="37">
        <v>2</v>
      </c>
      <c r="E134" s="37"/>
      <c r="F134" s="34">
        <v>2</v>
      </c>
      <c r="G134" s="34"/>
      <c r="H134" s="37"/>
      <c r="I134" s="37"/>
      <c r="J134" s="37">
        <v>4</v>
      </c>
      <c r="K134" s="37"/>
      <c r="L134" s="37"/>
      <c r="M134" s="37"/>
      <c r="O134" s="33">
        <f t="shared" si="15"/>
        <v>8</v>
      </c>
      <c r="Q134" s="38"/>
    </row>
    <row r="135" spans="2:17" x14ac:dyDescent="0.35">
      <c r="B135" s="36">
        <v>3</v>
      </c>
      <c r="D135" s="37">
        <v>2</v>
      </c>
      <c r="E135" s="37"/>
      <c r="F135" s="34">
        <v>2</v>
      </c>
      <c r="G135" s="34"/>
      <c r="H135" s="37"/>
      <c r="I135" s="37"/>
      <c r="J135" s="37">
        <v>4</v>
      </c>
      <c r="K135" s="37"/>
      <c r="L135" s="37"/>
      <c r="M135" s="37"/>
      <c r="O135" s="33">
        <f t="shared" si="15"/>
        <v>8</v>
      </c>
      <c r="Q135" s="38"/>
    </row>
    <row r="136" spans="2:17" x14ac:dyDescent="0.35">
      <c r="B136" s="33">
        <v>4</v>
      </c>
      <c r="D136" s="37">
        <v>2</v>
      </c>
      <c r="E136" s="37"/>
      <c r="F136" s="34">
        <v>2</v>
      </c>
      <c r="G136" s="34"/>
      <c r="H136" s="37"/>
      <c r="I136" s="37"/>
      <c r="J136" s="37">
        <v>4</v>
      </c>
      <c r="K136" s="37"/>
      <c r="L136" s="37"/>
      <c r="M136" s="37"/>
      <c r="O136" s="33">
        <f t="shared" si="15"/>
        <v>8</v>
      </c>
      <c r="Q136" s="38"/>
    </row>
    <row r="137" spans="2:17" x14ac:dyDescent="0.35">
      <c r="B137" s="36">
        <v>5</v>
      </c>
      <c r="D137" s="37">
        <v>2</v>
      </c>
      <c r="E137" s="37"/>
      <c r="F137" s="34">
        <v>2</v>
      </c>
      <c r="G137" s="34"/>
      <c r="H137" s="37"/>
      <c r="I137" s="37"/>
      <c r="J137" s="37">
        <v>4</v>
      </c>
      <c r="K137" s="37"/>
      <c r="L137" s="37"/>
      <c r="M137" s="37"/>
      <c r="O137" s="33">
        <f t="shared" si="15"/>
        <v>8</v>
      </c>
      <c r="Q137" s="38"/>
    </row>
    <row r="138" spans="2:17" x14ac:dyDescent="0.35">
      <c r="B138" s="36">
        <v>6</v>
      </c>
      <c r="D138" s="37">
        <v>2</v>
      </c>
      <c r="E138" s="37"/>
      <c r="F138" s="34">
        <v>2</v>
      </c>
      <c r="G138" s="34"/>
      <c r="H138" s="37"/>
      <c r="I138" s="37"/>
      <c r="J138" s="37">
        <v>4</v>
      </c>
      <c r="K138" s="37"/>
      <c r="L138" s="37"/>
      <c r="M138" s="37"/>
      <c r="O138" s="33">
        <f t="shared" si="15"/>
        <v>8</v>
      </c>
      <c r="Q138" s="38"/>
    </row>
    <row r="139" spans="2:17" x14ac:dyDescent="0.35">
      <c r="B139" s="36">
        <v>7</v>
      </c>
      <c r="D139" s="37">
        <v>2</v>
      </c>
      <c r="E139" s="37"/>
      <c r="F139" s="34">
        <v>2</v>
      </c>
      <c r="G139" s="34"/>
      <c r="H139" s="37"/>
      <c r="I139" s="37"/>
      <c r="J139" s="37">
        <v>4</v>
      </c>
      <c r="K139" s="37"/>
      <c r="L139" s="37"/>
      <c r="M139" s="37"/>
      <c r="O139" s="33">
        <f t="shared" si="15"/>
        <v>8</v>
      </c>
    </row>
    <row r="140" spans="2:17" x14ac:dyDescent="0.35">
      <c r="D140" s="6"/>
      <c r="E140" s="6"/>
      <c r="F140" s="6"/>
      <c r="G140" s="6"/>
      <c r="H140" s="6"/>
      <c r="I140" s="6"/>
      <c r="J140" s="6"/>
      <c r="K140" s="6"/>
      <c r="L140" s="6"/>
      <c r="M140" s="6"/>
    </row>
    <row r="141" spans="2:17" x14ac:dyDescent="0.35">
      <c r="B141" s="39" t="s">
        <v>80</v>
      </c>
      <c r="C141" s="31"/>
      <c r="D141" s="40">
        <f>SUM(D132:D139)</f>
        <v>16</v>
      </c>
      <c r="E141" s="40">
        <f t="shared" ref="E141:O141" si="16">SUM(E132:E139)</f>
        <v>0</v>
      </c>
      <c r="F141" s="40">
        <f t="shared" si="16"/>
        <v>14</v>
      </c>
      <c r="G141" s="40">
        <f t="shared" si="16"/>
        <v>0</v>
      </c>
      <c r="H141" s="40">
        <f t="shared" si="16"/>
        <v>0</v>
      </c>
      <c r="I141" s="40">
        <f t="shared" si="16"/>
        <v>0</v>
      </c>
      <c r="J141" s="40">
        <f t="shared" si="16"/>
        <v>31</v>
      </c>
      <c r="K141" s="40">
        <f t="shared" si="16"/>
        <v>0</v>
      </c>
      <c r="L141" s="40">
        <f t="shared" si="16"/>
        <v>0</v>
      </c>
      <c r="M141" s="40">
        <f t="shared" si="16"/>
        <v>0</v>
      </c>
      <c r="O141" s="40">
        <f t="shared" si="16"/>
        <v>61</v>
      </c>
      <c r="Q141" s="41">
        <f>SUM(Q132:Q137)</f>
        <v>0</v>
      </c>
    </row>
    <row r="143" spans="2:17" x14ac:dyDescent="0.35">
      <c r="B143" s="31" t="s">
        <v>90</v>
      </c>
      <c r="C143" s="31"/>
      <c r="D143" s="32" t="s">
        <v>68</v>
      </c>
      <c r="E143" s="32" t="s">
        <v>69</v>
      </c>
      <c r="F143" s="32" t="s">
        <v>70</v>
      </c>
      <c r="G143" s="32" t="s">
        <v>71</v>
      </c>
      <c r="H143" s="32" t="s">
        <v>72</v>
      </c>
      <c r="I143" s="32" t="s">
        <v>73</v>
      </c>
      <c r="J143" s="32" t="s">
        <v>74</v>
      </c>
      <c r="K143" s="32" t="s">
        <v>75</v>
      </c>
      <c r="L143" s="32" t="s">
        <v>76</v>
      </c>
      <c r="M143" s="32" t="s">
        <v>77</v>
      </c>
      <c r="N143" s="31"/>
      <c r="O143" s="31" t="s">
        <v>49</v>
      </c>
      <c r="Q143" s="1" t="s">
        <v>78</v>
      </c>
    </row>
    <row r="144" spans="2:17" x14ac:dyDescent="0.35">
      <c r="B144" s="31" t="s">
        <v>79</v>
      </c>
      <c r="C144" s="31"/>
      <c r="D144" s="32">
        <v>50</v>
      </c>
      <c r="E144" s="32">
        <v>60</v>
      </c>
      <c r="F144" s="32">
        <v>70</v>
      </c>
      <c r="G144" s="32">
        <v>80</v>
      </c>
      <c r="H144" s="32">
        <v>88</v>
      </c>
      <c r="I144" s="32">
        <v>88</v>
      </c>
      <c r="J144" s="32">
        <v>86</v>
      </c>
      <c r="K144" s="32">
        <v>102</v>
      </c>
      <c r="L144" s="32">
        <v>113</v>
      </c>
      <c r="M144" s="32">
        <v>115</v>
      </c>
    </row>
    <row r="145" spans="2:17" x14ac:dyDescent="0.35">
      <c r="B145" s="33">
        <v>0</v>
      </c>
      <c r="D145" s="34"/>
      <c r="E145" s="34"/>
      <c r="F145" s="34"/>
      <c r="G145" s="34"/>
      <c r="H145" s="34"/>
      <c r="I145" s="34">
        <v>2</v>
      </c>
      <c r="J145" s="34"/>
      <c r="K145" s="34"/>
      <c r="L145" s="34">
        <v>15</v>
      </c>
      <c r="M145" s="34"/>
      <c r="O145" s="33">
        <f>SUM(D145:L145)</f>
        <v>17</v>
      </c>
      <c r="Q145" s="35"/>
    </row>
    <row r="146" spans="2:17" x14ac:dyDescent="0.35">
      <c r="B146" s="36">
        <v>1</v>
      </c>
      <c r="D146" s="37"/>
      <c r="E146" s="37"/>
      <c r="F146" s="37"/>
      <c r="G146" s="37"/>
      <c r="H146" s="37"/>
      <c r="I146" s="37"/>
      <c r="J146" s="37"/>
      <c r="K146" s="37"/>
      <c r="L146" s="37"/>
      <c r="M146" s="37"/>
      <c r="O146" s="33">
        <f>SUM(D146:K146)</f>
        <v>0</v>
      </c>
      <c r="Q146" s="38"/>
    </row>
    <row r="147" spans="2:17" x14ac:dyDescent="0.35">
      <c r="B147" s="33">
        <v>2</v>
      </c>
      <c r="D147" s="34"/>
      <c r="E147" s="34"/>
      <c r="F147" s="34"/>
      <c r="G147" s="34"/>
      <c r="H147" s="34"/>
      <c r="I147" s="34"/>
      <c r="J147" s="34"/>
      <c r="K147" s="34"/>
      <c r="L147" s="34"/>
      <c r="M147" s="34"/>
      <c r="O147" s="33">
        <f>SUM(D147:K147)</f>
        <v>0</v>
      </c>
      <c r="Q147" s="38"/>
    </row>
    <row r="148" spans="2:17" x14ac:dyDescent="0.35">
      <c r="D148" s="6"/>
      <c r="E148" s="6"/>
      <c r="F148" s="6"/>
      <c r="G148" s="6"/>
      <c r="H148" s="6"/>
      <c r="I148" s="6"/>
      <c r="J148" s="6"/>
      <c r="K148" s="6"/>
      <c r="L148" s="6"/>
      <c r="M148" s="6"/>
    </row>
    <row r="149" spans="2:17" x14ac:dyDescent="0.35">
      <c r="B149" s="39" t="s">
        <v>80</v>
      </c>
      <c r="C149" s="31"/>
      <c r="D149" s="40">
        <f t="shared" ref="D149:M149" si="17">SUM(D145:D147)</f>
        <v>0</v>
      </c>
      <c r="E149" s="40">
        <f t="shared" si="17"/>
        <v>0</v>
      </c>
      <c r="F149" s="40">
        <f t="shared" si="17"/>
        <v>0</v>
      </c>
      <c r="G149" s="40">
        <f t="shared" si="17"/>
        <v>0</v>
      </c>
      <c r="H149" s="40">
        <f t="shared" si="17"/>
        <v>0</v>
      </c>
      <c r="I149" s="40">
        <f t="shared" si="17"/>
        <v>2</v>
      </c>
      <c r="J149" s="40">
        <f t="shared" si="17"/>
        <v>0</v>
      </c>
      <c r="K149" s="40">
        <f t="shared" si="17"/>
        <v>0</v>
      </c>
      <c r="L149" s="40">
        <f t="shared" si="17"/>
        <v>15</v>
      </c>
      <c r="M149" s="40">
        <f t="shared" si="17"/>
        <v>0</v>
      </c>
      <c r="N149" s="43"/>
      <c r="O149" s="40">
        <f>SUM(O145:O147)</f>
        <v>17</v>
      </c>
      <c r="Q149" s="41">
        <f>SUM(Q145:Q147)</f>
        <v>0</v>
      </c>
    </row>
    <row r="150" spans="2:17" x14ac:dyDescent="0.35">
      <c r="D150" s="6"/>
      <c r="E150" s="6"/>
      <c r="F150" s="6"/>
      <c r="G150" s="6"/>
      <c r="H150" s="6"/>
      <c r="I150" s="6"/>
      <c r="J150" s="6"/>
      <c r="K150" s="6"/>
      <c r="L150" s="6"/>
      <c r="M150" s="6"/>
      <c r="Q150" s="38"/>
    </row>
    <row r="151" spans="2:17" ht="18.5" x14ac:dyDescent="0.45">
      <c r="B151" s="24" t="s">
        <v>91</v>
      </c>
    </row>
    <row r="152" spans="2:17" x14ac:dyDescent="0.35">
      <c r="B152" s="31"/>
      <c r="C152" s="31"/>
      <c r="D152" s="32" t="s">
        <v>68</v>
      </c>
      <c r="E152" s="32" t="s">
        <v>69</v>
      </c>
      <c r="F152" s="32" t="s">
        <v>70</v>
      </c>
      <c r="G152" s="32" t="s">
        <v>71</v>
      </c>
      <c r="H152" s="32" t="s">
        <v>72</v>
      </c>
      <c r="I152" s="32" t="s">
        <v>73</v>
      </c>
      <c r="J152" s="32" t="s">
        <v>74</v>
      </c>
      <c r="K152" s="32" t="s">
        <v>75</v>
      </c>
      <c r="L152" s="32" t="s">
        <v>76</v>
      </c>
      <c r="M152" s="32" t="s">
        <v>77</v>
      </c>
      <c r="N152" s="31"/>
      <c r="O152" s="31" t="s">
        <v>49</v>
      </c>
      <c r="Q152" s="1" t="s">
        <v>78</v>
      </c>
    </row>
    <row r="153" spans="2:17" x14ac:dyDescent="0.35">
      <c r="B153" s="31" t="s">
        <v>92</v>
      </c>
      <c r="C153" s="31"/>
      <c r="D153" s="32">
        <v>50</v>
      </c>
      <c r="E153" s="32">
        <v>60</v>
      </c>
      <c r="F153" s="32">
        <v>70</v>
      </c>
      <c r="G153" s="32">
        <v>80</v>
      </c>
      <c r="H153" s="32">
        <v>88</v>
      </c>
      <c r="I153" s="32">
        <v>88</v>
      </c>
      <c r="J153" s="32">
        <v>86</v>
      </c>
      <c r="K153" s="32">
        <v>102</v>
      </c>
      <c r="L153" s="32">
        <v>113</v>
      </c>
      <c r="M153" s="32">
        <v>115</v>
      </c>
      <c r="N153" s="31"/>
    </row>
    <row r="154" spans="2:17" ht="15" thickBot="1" x14ac:dyDescent="0.4">
      <c r="B154" s="31"/>
      <c r="C154" s="31"/>
      <c r="D154" s="32"/>
      <c r="E154" s="32"/>
      <c r="F154" s="32"/>
      <c r="G154" s="32"/>
      <c r="H154" s="32"/>
      <c r="I154" s="32"/>
      <c r="J154" s="32"/>
      <c r="K154" s="32"/>
      <c r="L154" s="32"/>
      <c r="M154" s="32"/>
      <c r="N154" s="31"/>
    </row>
    <row r="155" spans="2:17" ht="15.5" thickTop="1" thickBot="1" x14ac:dyDescent="0.4">
      <c r="B155" s="45" t="s">
        <v>93</v>
      </c>
      <c r="D155" s="45">
        <f t="shared" ref="D155:M155" si="18">SUM(D22,D33,D46,D57,D70,D81,D94,D111,D128,D141,D149)</f>
        <v>156</v>
      </c>
      <c r="E155" s="45">
        <f t="shared" si="18"/>
        <v>14</v>
      </c>
      <c r="F155" s="45">
        <f t="shared" si="18"/>
        <v>159</v>
      </c>
      <c r="G155" s="45">
        <f t="shared" si="18"/>
        <v>38</v>
      </c>
      <c r="H155" s="45">
        <f t="shared" si="18"/>
        <v>18</v>
      </c>
      <c r="I155" s="45">
        <f t="shared" si="18"/>
        <v>2</v>
      </c>
      <c r="J155" s="45">
        <f t="shared" si="18"/>
        <v>89</v>
      </c>
      <c r="K155" s="45">
        <f t="shared" si="18"/>
        <v>6</v>
      </c>
      <c r="L155" s="45">
        <f t="shared" si="18"/>
        <v>15</v>
      </c>
      <c r="M155" s="45">
        <f t="shared" si="18"/>
        <v>3</v>
      </c>
      <c r="N155" s="31"/>
      <c r="O155" s="45">
        <f>SUM(O22,O33,O46,O57,O70,O81,O94,O111,O128,O141,O149)</f>
        <v>500</v>
      </c>
      <c r="Q155" s="45" t="e">
        <f>SUM(#REF!,#REF!,#REF!,#REF!,#REF!)</f>
        <v>#REF!</v>
      </c>
    </row>
    <row r="156" spans="2:17" ht="15.5" thickTop="1" thickBot="1" x14ac:dyDescent="0.4">
      <c r="B156" s="46" t="s">
        <v>94</v>
      </c>
      <c r="D156" s="161">
        <f>SUM(D155:E155)/ O155</f>
        <v>0.34</v>
      </c>
      <c r="E156" s="162"/>
      <c r="F156" s="161" cm="1">
        <f t="array" ref="F156">SUM(F155:I155/O155)</f>
        <v>0.434</v>
      </c>
      <c r="G156" s="163"/>
      <c r="H156" s="163"/>
      <c r="I156" s="162"/>
      <c r="J156" s="161">
        <f>SUM(J155:L155)/O155</f>
        <v>0.22</v>
      </c>
      <c r="K156" s="163"/>
      <c r="L156" s="162"/>
      <c r="M156" s="47">
        <f>M155/O155</f>
        <v>6.0000000000000001E-3</v>
      </c>
      <c r="N156" s="31"/>
      <c r="O156" s="48">
        <f>SUM(D156:M156)</f>
        <v>1</v>
      </c>
    </row>
    <row r="157" spans="2:17" ht="15.5" thickTop="1" thickBot="1" x14ac:dyDescent="0.4">
      <c r="B157" t="s">
        <v>105</v>
      </c>
      <c r="D157" s="55">
        <f>D155*D153</f>
        <v>7800</v>
      </c>
      <c r="E157" s="55">
        <f>E155*E153</f>
        <v>840</v>
      </c>
      <c r="F157" s="55">
        <f t="shared" ref="F157:L157" si="19">F155*F153</f>
        <v>11130</v>
      </c>
      <c r="G157" s="55">
        <f>G155*G153</f>
        <v>3040</v>
      </c>
      <c r="H157" s="55">
        <f t="shared" si="19"/>
        <v>1584</v>
      </c>
      <c r="I157" s="55">
        <f>I155*I153</f>
        <v>176</v>
      </c>
      <c r="J157" s="55">
        <f t="shared" si="19"/>
        <v>7654</v>
      </c>
      <c r="K157" s="55">
        <f t="shared" si="19"/>
        <v>612</v>
      </c>
      <c r="L157" s="55">
        <f t="shared" si="19"/>
        <v>1695</v>
      </c>
      <c r="M157" s="55">
        <f>M155*M153</f>
        <v>345</v>
      </c>
      <c r="N157" s="56"/>
      <c r="O157" s="57">
        <f>SUM(D157:M157)</f>
        <v>34876</v>
      </c>
    </row>
    <row r="158" spans="2:17" ht="15" thickTop="1" x14ac:dyDescent="0.35">
      <c r="B158" t="s">
        <v>50</v>
      </c>
      <c r="D158">
        <f>D155*3</f>
        <v>468</v>
      </c>
      <c r="E158">
        <f t="shared" ref="E158" si="20">E155*3</f>
        <v>42</v>
      </c>
      <c r="F158">
        <f>F155*4</f>
        <v>636</v>
      </c>
      <c r="G158">
        <f>G155*4</f>
        <v>152</v>
      </c>
      <c r="H158">
        <f>H155*4</f>
        <v>72</v>
      </c>
      <c r="I158">
        <f>I155*4</f>
        <v>8</v>
      </c>
      <c r="J158">
        <f>J155*5</f>
        <v>445</v>
      </c>
      <c r="K158">
        <f>K155*5</f>
        <v>30</v>
      </c>
      <c r="L158">
        <f>L155*5</f>
        <v>75</v>
      </c>
      <c r="M158">
        <f>M155*6</f>
        <v>18</v>
      </c>
      <c r="O158">
        <f>SUM(D158:M158)</f>
        <v>1946</v>
      </c>
    </row>
    <row r="159" spans="2:17" ht="18.5" hidden="1" x14ac:dyDescent="0.45">
      <c r="B159" s="24" t="s">
        <v>96</v>
      </c>
    </row>
    <row r="160" spans="2:17" hidden="1" x14ac:dyDescent="0.35">
      <c r="B160" s="31"/>
      <c r="C160" s="31"/>
      <c r="D160" s="32" t="s">
        <v>68</v>
      </c>
      <c r="E160" s="32" t="s">
        <v>69</v>
      </c>
      <c r="F160" s="32" t="s">
        <v>70</v>
      </c>
      <c r="G160" s="32" t="s">
        <v>71</v>
      </c>
      <c r="H160" s="32" t="s">
        <v>72</v>
      </c>
      <c r="I160" s="32" t="s">
        <v>73</v>
      </c>
      <c r="J160" s="32" t="s">
        <v>74</v>
      </c>
      <c r="K160" s="32" t="s">
        <v>75</v>
      </c>
      <c r="L160" s="32" t="s">
        <v>76</v>
      </c>
      <c r="M160" s="32" t="s">
        <v>77</v>
      </c>
      <c r="N160" s="31"/>
      <c r="O160" s="31" t="s">
        <v>49</v>
      </c>
    </row>
    <row r="161" spans="2:15" hidden="1" x14ac:dyDescent="0.35">
      <c r="B161" s="31" t="s">
        <v>92</v>
      </c>
      <c r="C161" s="31"/>
      <c r="D161" s="32">
        <v>50</v>
      </c>
      <c r="E161" s="32">
        <v>60</v>
      </c>
      <c r="F161" s="32">
        <v>70</v>
      </c>
      <c r="G161" s="32">
        <v>80</v>
      </c>
      <c r="H161" s="32">
        <v>88</v>
      </c>
      <c r="I161" s="32">
        <v>88</v>
      </c>
      <c r="J161" s="32">
        <v>86</v>
      </c>
      <c r="K161" s="32">
        <v>102</v>
      </c>
      <c r="L161" s="32">
        <v>113</v>
      </c>
      <c r="M161" s="32">
        <v>115</v>
      </c>
      <c r="N161" s="31"/>
    </row>
    <row r="162" spans="2:15" ht="15" hidden="1" thickBot="1" x14ac:dyDescent="0.4">
      <c r="B162" s="31"/>
      <c r="C162" s="31"/>
      <c r="D162" s="32"/>
      <c r="E162" s="32"/>
      <c r="F162" s="32"/>
      <c r="G162" s="32"/>
      <c r="H162" s="32"/>
      <c r="I162" s="32"/>
      <c r="J162" s="32"/>
      <c r="K162" s="32"/>
      <c r="L162" s="32"/>
      <c r="M162" s="32"/>
      <c r="N162" s="31"/>
    </row>
    <row r="163" spans="2:15" ht="15.5" hidden="1" thickTop="1" thickBot="1" x14ac:dyDescent="0.4">
      <c r="B163" s="45" t="s">
        <v>93</v>
      </c>
      <c r="D163" s="45">
        <v>158</v>
      </c>
      <c r="E163" s="45">
        <v>11</v>
      </c>
      <c r="F163" s="45">
        <v>195</v>
      </c>
      <c r="G163" s="45">
        <v>27</v>
      </c>
      <c r="H163" s="45">
        <v>20</v>
      </c>
      <c r="I163" s="45">
        <v>0</v>
      </c>
      <c r="J163" s="45">
        <v>64</v>
      </c>
      <c r="K163" s="45">
        <v>6</v>
      </c>
      <c r="L163" s="45">
        <v>16</v>
      </c>
      <c r="M163" s="45">
        <v>3</v>
      </c>
      <c r="N163" s="31"/>
      <c r="O163" s="45">
        <f>SUM(D163:M163)</f>
        <v>500</v>
      </c>
    </row>
    <row r="164" spans="2:15" ht="15.5" hidden="1" thickTop="1" thickBot="1" x14ac:dyDescent="0.4">
      <c r="B164" s="46" t="s">
        <v>94</v>
      </c>
      <c r="D164" s="161">
        <f>SUM(D163:E163)/O163</f>
        <v>0.33800000000000002</v>
      </c>
      <c r="E164" s="162"/>
      <c r="F164" s="161" cm="1">
        <f t="array" ref="F164">SUM(F163:I163/O163)</f>
        <v>0.48399999999999999</v>
      </c>
      <c r="G164" s="163"/>
      <c r="H164" s="163"/>
      <c r="I164" s="162"/>
      <c r="J164" s="161" cm="1">
        <f t="array" ref="J164">SUM(J163:L163/O163)</f>
        <v>0.17200000000000001</v>
      </c>
      <c r="K164" s="163"/>
      <c r="L164" s="162"/>
      <c r="M164" s="47">
        <f>M163/O163</f>
        <v>6.0000000000000001E-3</v>
      </c>
      <c r="N164" s="31"/>
      <c r="O164" s="48">
        <f>SUM(D164:M164)</f>
        <v>1</v>
      </c>
    </row>
    <row r="165" spans="2:15" ht="15.5" hidden="1" thickTop="1" thickBot="1" x14ac:dyDescent="0.4">
      <c r="B165" t="s">
        <v>95</v>
      </c>
      <c r="D165" s="49">
        <f>D163*D161</f>
        <v>7900</v>
      </c>
      <c r="E165" s="49">
        <f t="shared" ref="E165:M165" si="21">E163*E161</f>
        <v>660</v>
      </c>
      <c r="F165" s="49">
        <f t="shared" si="21"/>
        <v>13650</v>
      </c>
      <c r="G165" s="49">
        <f t="shared" si="21"/>
        <v>2160</v>
      </c>
      <c r="H165" s="49">
        <f t="shared" si="21"/>
        <v>1760</v>
      </c>
      <c r="I165" s="49">
        <f>I163*I161</f>
        <v>0</v>
      </c>
      <c r="J165" s="49">
        <f t="shared" si="21"/>
        <v>5504</v>
      </c>
      <c r="K165" s="49">
        <f t="shared" si="21"/>
        <v>612</v>
      </c>
      <c r="L165" s="49">
        <f t="shared" si="21"/>
        <v>1808</v>
      </c>
      <c r="M165" s="49">
        <f t="shared" si="21"/>
        <v>345</v>
      </c>
      <c r="N165" s="50"/>
      <c r="O165" s="51">
        <f>SUM(D165:M165)</f>
        <v>34399</v>
      </c>
    </row>
  </sheetData>
  <mergeCells count="7">
    <mergeCell ref="B9:O9"/>
    <mergeCell ref="D156:E156"/>
    <mergeCell ref="F156:I156"/>
    <mergeCell ref="J156:L156"/>
    <mergeCell ref="D164:E164"/>
    <mergeCell ref="F164:I164"/>
    <mergeCell ref="J164:L164"/>
  </mergeCells>
  <pageMargins left="0.70866141732283472" right="0.70866141732283472" top="0.74803149606299213" bottom="0.74803149606299213" header="0.31496062992125984" footer="0.31496062992125984"/>
  <pageSetup paperSize="9" scale="62" fitToHeight="2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115"/>
  <sheetViews>
    <sheetView topLeftCell="A92" workbookViewId="0">
      <selection activeCell="M232" sqref="M232"/>
    </sheetView>
  </sheetViews>
  <sheetFormatPr defaultRowHeight="14.5" x14ac:dyDescent="0.35"/>
  <cols>
    <col min="1" max="1" width="13.6328125" customWidth="1"/>
    <col min="2" max="2" width="11.81640625" bestFit="1" customWidth="1"/>
    <col min="3" max="3" width="4" customWidth="1"/>
    <col min="13" max="13" width="4" customWidth="1"/>
    <col min="14" max="14" width="9.81640625" bestFit="1" customWidth="1"/>
    <col min="15" max="15" width="3.6328125" customWidth="1"/>
    <col min="16" max="16" width="9" hidden="1" customWidth="1"/>
    <col min="17" max="17" width="9" customWidth="1"/>
  </cols>
  <sheetData>
    <row r="1" spans="1:16" ht="18.5" x14ac:dyDescent="0.45">
      <c r="A1" s="22" t="s">
        <v>97</v>
      </c>
      <c r="F1" s="23"/>
      <c r="G1" s="12"/>
      <c r="H1" s="12"/>
    </row>
    <row r="2" spans="1:16" ht="18.5" x14ac:dyDescent="0.45">
      <c r="A2" s="22"/>
      <c r="F2" s="23"/>
      <c r="G2" s="12"/>
      <c r="H2" s="12"/>
    </row>
    <row r="3" spans="1:16" ht="18.5" x14ac:dyDescent="0.45">
      <c r="A3" s="24" t="s">
        <v>98</v>
      </c>
      <c r="F3" s="23"/>
      <c r="G3" s="12"/>
      <c r="H3" s="12"/>
    </row>
    <row r="4" spans="1:16" x14ac:dyDescent="0.35">
      <c r="A4" s="12" t="s">
        <v>99</v>
      </c>
      <c r="B4" s="52">
        <v>44250</v>
      </c>
      <c r="C4" s="20"/>
      <c r="D4" t="s">
        <v>100</v>
      </c>
      <c r="F4" s="26"/>
      <c r="G4" s="12"/>
      <c r="H4" s="12"/>
      <c r="I4" t="s">
        <v>58</v>
      </c>
    </row>
    <row r="5" spans="1:16" x14ac:dyDescent="0.35">
      <c r="A5" s="14" t="s">
        <v>56</v>
      </c>
      <c r="B5" s="53">
        <v>44277</v>
      </c>
      <c r="C5" s="28"/>
      <c r="D5" s="8" t="s">
        <v>101</v>
      </c>
      <c r="E5" s="8"/>
      <c r="F5" s="8"/>
      <c r="G5" s="12"/>
      <c r="H5" s="12"/>
      <c r="I5" t="s">
        <v>60</v>
      </c>
    </row>
    <row r="6" spans="1:16" x14ac:dyDescent="0.35">
      <c r="A6" s="12"/>
      <c r="B6" s="12"/>
      <c r="C6" s="12"/>
      <c r="D6" s="12"/>
      <c r="E6" s="12"/>
      <c r="F6" s="12"/>
      <c r="G6" s="12"/>
      <c r="H6" s="12"/>
      <c r="I6" t="s">
        <v>62</v>
      </c>
    </row>
    <row r="7" spans="1:16" x14ac:dyDescent="0.35">
      <c r="A7" s="12"/>
      <c r="B7" s="12"/>
      <c r="C7" s="12"/>
      <c r="D7" s="12"/>
      <c r="E7" s="12"/>
      <c r="F7" s="12"/>
      <c r="G7" s="12"/>
      <c r="H7" s="12"/>
      <c r="I7" t="s">
        <v>64</v>
      </c>
    </row>
    <row r="8" spans="1:16" x14ac:dyDescent="0.35">
      <c r="A8" s="12"/>
      <c r="B8" s="29"/>
      <c r="F8" s="26"/>
      <c r="G8" s="12"/>
      <c r="H8" s="12"/>
    </row>
    <row r="9" spans="1:16" ht="15.4" customHeight="1" x14ac:dyDescent="0.35">
      <c r="A9" s="30" t="s">
        <v>65</v>
      </c>
      <c r="B9" s="159" t="s">
        <v>102</v>
      </c>
      <c r="C9" s="160"/>
      <c r="D9" s="160"/>
      <c r="E9" s="160"/>
      <c r="F9" s="160"/>
      <c r="G9" s="160"/>
      <c r="H9" s="160"/>
      <c r="I9" s="160"/>
      <c r="J9" s="160"/>
      <c r="K9" s="160"/>
      <c r="L9" s="160"/>
      <c r="M9" s="160"/>
      <c r="N9" s="160"/>
    </row>
    <row r="10" spans="1:16" ht="12.4" customHeight="1" x14ac:dyDescent="0.45">
      <c r="A10" s="22"/>
      <c r="B10" s="29"/>
    </row>
    <row r="11" spans="1:16" ht="18.5" x14ac:dyDescent="0.45">
      <c r="A11" s="22"/>
      <c r="B11" s="31" t="s">
        <v>67</v>
      </c>
      <c r="C11" s="31"/>
      <c r="D11" s="32" t="s">
        <v>68</v>
      </c>
      <c r="E11" s="32" t="s">
        <v>69</v>
      </c>
      <c r="F11" s="32" t="s">
        <v>70</v>
      </c>
      <c r="G11" s="32" t="s">
        <v>71</v>
      </c>
      <c r="H11" s="32" t="s">
        <v>72</v>
      </c>
      <c r="I11" s="32" t="s">
        <v>74</v>
      </c>
      <c r="J11" s="32" t="s">
        <v>75</v>
      </c>
      <c r="K11" s="32" t="s">
        <v>103</v>
      </c>
      <c r="L11" s="32" t="s">
        <v>77</v>
      </c>
      <c r="M11" s="31"/>
      <c r="N11" s="31" t="s">
        <v>49</v>
      </c>
      <c r="P11" s="1" t="s">
        <v>78</v>
      </c>
    </row>
    <row r="12" spans="1:16" ht="18.5" x14ac:dyDescent="0.45">
      <c r="A12" s="22"/>
      <c r="B12" s="31" t="s">
        <v>92</v>
      </c>
      <c r="C12" s="31"/>
      <c r="D12" s="32">
        <v>50</v>
      </c>
      <c r="E12" s="32">
        <v>60</v>
      </c>
      <c r="F12" s="32">
        <v>70</v>
      </c>
      <c r="G12" s="32">
        <v>80</v>
      </c>
      <c r="H12" s="32">
        <v>88</v>
      </c>
      <c r="I12" s="32">
        <v>86</v>
      </c>
      <c r="J12" s="32">
        <v>102</v>
      </c>
      <c r="K12" s="32">
        <v>95</v>
      </c>
      <c r="L12" s="32">
        <v>115</v>
      </c>
      <c r="M12" s="31"/>
      <c r="N12" s="31"/>
      <c r="P12" s="1"/>
    </row>
    <row r="13" spans="1:16" x14ac:dyDescent="0.35">
      <c r="B13" s="33">
        <v>0</v>
      </c>
      <c r="D13" s="34"/>
      <c r="E13" s="34"/>
      <c r="F13" s="34">
        <v>2</v>
      </c>
      <c r="G13" s="34"/>
      <c r="H13" s="34">
        <v>1</v>
      </c>
      <c r="I13" s="34"/>
      <c r="J13" s="34">
        <v>1</v>
      </c>
      <c r="K13" s="34"/>
      <c r="L13" s="34">
        <v>1</v>
      </c>
      <c r="N13" s="33">
        <f>SUM(D13:L13)</f>
        <v>5</v>
      </c>
      <c r="P13" s="35"/>
    </row>
    <row r="14" spans="1:16" x14ac:dyDescent="0.35">
      <c r="B14" s="36">
        <v>1</v>
      </c>
      <c r="D14" s="37">
        <v>1</v>
      </c>
      <c r="E14" s="37"/>
      <c r="F14" s="37">
        <v>2</v>
      </c>
      <c r="G14" s="37"/>
      <c r="H14" s="37"/>
      <c r="I14" s="37">
        <v>1</v>
      </c>
      <c r="J14" s="37"/>
      <c r="K14" s="37"/>
      <c r="L14" s="37"/>
      <c r="N14" s="33">
        <f>SUM(D14:L14)</f>
        <v>4</v>
      </c>
      <c r="P14" s="38"/>
    </row>
    <row r="15" spans="1:16" x14ac:dyDescent="0.35">
      <c r="B15" s="33">
        <v>2</v>
      </c>
      <c r="D15" s="37">
        <v>1</v>
      </c>
      <c r="E15" s="37"/>
      <c r="F15" s="37">
        <v>3</v>
      </c>
      <c r="G15" s="37"/>
      <c r="H15" s="37"/>
      <c r="I15" s="37">
        <v>1</v>
      </c>
      <c r="J15" s="37"/>
      <c r="K15" s="37">
        <v>1</v>
      </c>
      <c r="L15" s="37"/>
      <c r="N15" s="33">
        <f>SUM(D15:L15)</f>
        <v>6</v>
      </c>
      <c r="P15" s="38"/>
    </row>
    <row r="16" spans="1:16" x14ac:dyDescent="0.35">
      <c r="B16" s="36">
        <v>3</v>
      </c>
      <c r="D16" s="37">
        <v>1</v>
      </c>
      <c r="E16" s="37"/>
      <c r="F16" s="37">
        <v>3</v>
      </c>
      <c r="G16" s="37"/>
      <c r="H16" s="37"/>
      <c r="I16" s="37">
        <v>1</v>
      </c>
      <c r="J16" s="37"/>
      <c r="K16" s="37">
        <v>1</v>
      </c>
      <c r="L16" s="37"/>
      <c r="N16" s="33">
        <f>SUM(D16:L16)</f>
        <v>6</v>
      </c>
      <c r="P16" s="38"/>
    </row>
    <row r="17" spans="2:16" x14ac:dyDescent="0.35">
      <c r="B17" s="33">
        <v>4</v>
      </c>
      <c r="D17" s="37">
        <v>1</v>
      </c>
      <c r="E17" s="37"/>
      <c r="F17" s="37">
        <v>3</v>
      </c>
      <c r="G17" s="37"/>
      <c r="H17" s="37"/>
      <c r="I17" s="37">
        <v>1</v>
      </c>
      <c r="J17" s="37"/>
      <c r="K17" s="37">
        <v>1</v>
      </c>
      <c r="L17" s="37"/>
      <c r="N17" s="33">
        <f>SUM(D17:L17)</f>
        <v>6</v>
      </c>
      <c r="P17" s="38"/>
    </row>
    <row r="18" spans="2:16" x14ac:dyDescent="0.35">
      <c r="D18" s="6"/>
      <c r="E18" s="6"/>
      <c r="F18" s="6"/>
      <c r="G18" s="6"/>
      <c r="H18" s="6"/>
      <c r="I18" s="6"/>
      <c r="J18" s="6"/>
      <c r="K18" s="6"/>
      <c r="L18" s="6"/>
    </row>
    <row r="19" spans="2:16" x14ac:dyDescent="0.35">
      <c r="B19" s="39" t="s">
        <v>80</v>
      </c>
      <c r="C19" s="31"/>
      <c r="D19" s="40">
        <f>SUM(D13:D18)</f>
        <v>4</v>
      </c>
      <c r="E19" s="40">
        <f t="shared" ref="E19:L19" si="0">SUM(E13:E18)</f>
        <v>0</v>
      </c>
      <c r="F19" s="40">
        <f t="shared" si="0"/>
        <v>13</v>
      </c>
      <c r="G19" s="40">
        <f t="shared" si="0"/>
        <v>0</v>
      </c>
      <c r="H19" s="40">
        <f t="shared" si="0"/>
        <v>1</v>
      </c>
      <c r="I19" s="40">
        <f t="shared" si="0"/>
        <v>4</v>
      </c>
      <c r="J19" s="40">
        <f t="shared" si="0"/>
        <v>1</v>
      </c>
      <c r="K19" s="40">
        <f>SUM(K13:K18)</f>
        <v>3</v>
      </c>
      <c r="L19" s="40">
        <f t="shared" si="0"/>
        <v>1</v>
      </c>
      <c r="M19" s="31"/>
      <c r="N19" s="41">
        <f>SUM(N13:N18)</f>
        <v>27</v>
      </c>
      <c r="O19" s="40"/>
      <c r="P19" s="41">
        <f>SUM(P13:P17)</f>
        <v>0</v>
      </c>
    </row>
    <row r="21" spans="2:16" x14ac:dyDescent="0.35">
      <c r="B21" s="31" t="s">
        <v>81</v>
      </c>
      <c r="C21" s="31"/>
      <c r="D21" s="32" t="s">
        <v>68</v>
      </c>
      <c r="E21" s="32" t="s">
        <v>69</v>
      </c>
      <c r="F21" s="32" t="s">
        <v>70</v>
      </c>
      <c r="G21" s="32" t="s">
        <v>71</v>
      </c>
      <c r="H21" s="32" t="s">
        <v>72</v>
      </c>
      <c r="I21" s="32" t="s">
        <v>74</v>
      </c>
      <c r="J21" s="32" t="s">
        <v>75</v>
      </c>
      <c r="K21" s="32" t="s">
        <v>103</v>
      </c>
      <c r="L21" s="32" t="s">
        <v>77</v>
      </c>
      <c r="M21" s="31"/>
      <c r="N21" s="31" t="s">
        <v>49</v>
      </c>
      <c r="P21" s="1" t="s">
        <v>78</v>
      </c>
    </row>
    <row r="22" spans="2:16" x14ac:dyDescent="0.35">
      <c r="B22" s="31" t="s">
        <v>92</v>
      </c>
      <c r="C22" s="31"/>
      <c r="D22" s="32">
        <v>50</v>
      </c>
      <c r="E22" s="32">
        <v>60</v>
      </c>
      <c r="F22" s="32">
        <v>70</v>
      </c>
      <c r="G22" s="32">
        <v>80</v>
      </c>
      <c r="H22" s="32">
        <v>88</v>
      </c>
      <c r="I22" s="32">
        <v>86</v>
      </c>
      <c r="J22" s="32">
        <v>102</v>
      </c>
      <c r="K22" s="32">
        <v>95</v>
      </c>
      <c r="L22" s="32">
        <v>115</v>
      </c>
    </row>
    <row r="23" spans="2:16" x14ac:dyDescent="0.35">
      <c r="B23" s="33">
        <v>0</v>
      </c>
      <c r="D23" s="34">
        <v>2</v>
      </c>
      <c r="E23" s="34"/>
      <c r="F23" s="34">
        <v>2</v>
      </c>
      <c r="G23" s="34"/>
      <c r="H23" s="34"/>
      <c r="I23" s="34"/>
      <c r="J23" s="34">
        <v>1</v>
      </c>
      <c r="K23" s="34"/>
      <c r="L23" s="34"/>
      <c r="N23" s="33">
        <f t="shared" ref="N23:N29" si="1">SUM(D23:L23)</f>
        <v>5</v>
      </c>
      <c r="P23" s="35"/>
    </row>
    <row r="24" spans="2:16" x14ac:dyDescent="0.35">
      <c r="B24" s="36">
        <v>1</v>
      </c>
      <c r="D24" s="37"/>
      <c r="E24" s="37">
        <v>1</v>
      </c>
      <c r="F24" s="37">
        <v>2</v>
      </c>
      <c r="G24" s="37"/>
      <c r="H24" s="37"/>
      <c r="I24" s="37"/>
      <c r="J24" s="37"/>
      <c r="K24" s="37">
        <v>1</v>
      </c>
      <c r="L24" s="37"/>
      <c r="N24" s="33">
        <f t="shared" si="1"/>
        <v>4</v>
      </c>
      <c r="P24" s="38"/>
    </row>
    <row r="25" spans="2:16" x14ac:dyDescent="0.35">
      <c r="B25" s="33">
        <v>2</v>
      </c>
      <c r="D25" s="37"/>
      <c r="E25" s="37">
        <v>1</v>
      </c>
      <c r="F25" s="37">
        <v>2</v>
      </c>
      <c r="G25" s="37"/>
      <c r="H25" s="37"/>
      <c r="I25" s="37"/>
      <c r="J25" s="37"/>
      <c r="K25" s="37">
        <v>1</v>
      </c>
      <c r="L25" s="37"/>
      <c r="M25" t="s">
        <v>104</v>
      </c>
      <c r="N25" s="33">
        <f t="shared" si="1"/>
        <v>4</v>
      </c>
      <c r="P25" s="38"/>
    </row>
    <row r="26" spans="2:16" x14ac:dyDescent="0.35">
      <c r="B26" s="36">
        <v>3</v>
      </c>
      <c r="D26" s="37"/>
      <c r="E26" s="37">
        <v>1</v>
      </c>
      <c r="F26" s="37">
        <v>2</v>
      </c>
      <c r="G26" s="37"/>
      <c r="H26" s="37"/>
      <c r="I26" s="37"/>
      <c r="J26" s="37"/>
      <c r="K26" s="37">
        <v>1</v>
      </c>
      <c r="L26" s="37"/>
      <c r="N26" s="33">
        <f t="shared" si="1"/>
        <v>4</v>
      </c>
      <c r="P26" s="38"/>
    </row>
    <row r="27" spans="2:16" x14ac:dyDescent="0.35">
      <c r="B27" s="33">
        <v>4</v>
      </c>
      <c r="D27" s="37"/>
      <c r="E27" s="37">
        <v>1</v>
      </c>
      <c r="F27" s="37">
        <v>2</v>
      </c>
      <c r="G27" s="37"/>
      <c r="H27" s="37"/>
      <c r="I27" s="37"/>
      <c r="J27" s="37"/>
      <c r="K27" s="37">
        <v>1</v>
      </c>
      <c r="L27" s="37"/>
      <c r="N27" s="33">
        <f t="shared" si="1"/>
        <v>4</v>
      </c>
      <c r="P27" s="38"/>
    </row>
    <row r="28" spans="2:16" x14ac:dyDescent="0.35">
      <c r="B28" s="36">
        <v>5</v>
      </c>
      <c r="D28" s="37"/>
      <c r="E28" s="37">
        <v>1</v>
      </c>
      <c r="F28" s="37">
        <v>2</v>
      </c>
      <c r="G28" s="37"/>
      <c r="H28" s="37"/>
      <c r="I28" s="37"/>
      <c r="J28" s="37"/>
      <c r="K28" s="37">
        <v>1</v>
      </c>
      <c r="L28" s="37"/>
      <c r="N28" s="33">
        <f t="shared" si="1"/>
        <v>4</v>
      </c>
      <c r="P28" s="38"/>
    </row>
    <row r="29" spans="2:16" x14ac:dyDescent="0.35">
      <c r="B29" s="33">
        <v>6</v>
      </c>
      <c r="D29" s="37"/>
      <c r="E29" s="37">
        <v>1</v>
      </c>
      <c r="F29" s="37">
        <v>2</v>
      </c>
      <c r="G29" s="37"/>
      <c r="H29" s="37"/>
      <c r="I29" s="37"/>
      <c r="J29" s="37"/>
      <c r="K29" s="37">
        <v>1</v>
      </c>
      <c r="L29" s="37"/>
      <c r="N29" s="33">
        <f t="shared" si="1"/>
        <v>4</v>
      </c>
    </row>
    <row r="30" spans="2:16" x14ac:dyDescent="0.35">
      <c r="D30" s="6"/>
      <c r="E30" s="6"/>
      <c r="F30" s="6"/>
      <c r="G30" s="6"/>
      <c r="H30" s="6"/>
      <c r="I30" s="6"/>
      <c r="J30" s="6"/>
      <c r="K30" s="6"/>
      <c r="L30" s="6"/>
    </row>
    <row r="31" spans="2:16" x14ac:dyDescent="0.35">
      <c r="B31" s="39" t="s">
        <v>80</v>
      </c>
      <c r="C31" s="31"/>
      <c r="D31" s="40">
        <f>SUM(D23:D29)</f>
        <v>2</v>
      </c>
      <c r="E31" s="40">
        <f t="shared" ref="E31:L31" si="2">SUM(E23:E29)</f>
        <v>6</v>
      </c>
      <c r="F31" s="40">
        <f t="shared" si="2"/>
        <v>14</v>
      </c>
      <c r="G31" s="40">
        <f t="shared" si="2"/>
        <v>0</v>
      </c>
      <c r="H31" s="40">
        <f t="shared" si="2"/>
        <v>0</v>
      </c>
      <c r="I31" s="40">
        <f t="shared" si="2"/>
        <v>0</v>
      </c>
      <c r="J31" s="40">
        <f t="shared" si="2"/>
        <v>1</v>
      </c>
      <c r="K31" s="40">
        <f>SUM(K23:K29)</f>
        <v>6</v>
      </c>
      <c r="L31" s="40">
        <f t="shared" si="2"/>
        <v>0</v>
      </c>
      <c r="N31" s="40">
        <f>SUM(N23:N29)</f>
        <v>29</v>
      </c>
      <c r="P31" s="41">
        <f>SUM(P23:P28)</f>
        <v>0</v>
      </c>
    </row>
    <row r="33" spans="1:16" x14ac:dyDescent="0.35">
      <c r="B33" s="31" t="s">
        <v>82</v>
      </c>
      <c r="C33" s="31"/>
      <c r="D33" s="32" t="s">
        <v>68</v>
      </c>
      <c r="E33" s="32" t="s">
        <v>69</v>
      </c>
      <c r="F33" s="32" t="s">
        <v>70</v>
      </c>
      <c r="G33" s="32" t="s">
        <v>71</v>
      </c>
      <c r="H33" s="32" t="s">
        <v>72</v>
      </c>
      <c r="I33" s="32" t="s">
        <v>74</v>
      </c>
      <c r="J33" s="32" t="s">
        <v>75</v>
      </c>
      <c r="K33" s="32" t="s">
        <v>103</v>
      </c>
      <c r="L33" s="32" t="s">
        <v>77</v>
      </c>
      <c r="M33" s="31"/>
      <c r="N33" s="31" t="s">
        <v>49</v>
      </c>
      <c r="P33" s="1" t="s">
        <v>78</v>
      </c>
    </row>
    <row r="34" spans="1:16" x14ac:dyDescent="0.35">
      <c r="B34" s="31" t="s">
        <v>92</v>
      </c>
      <c r="C34" s="31"/>
      <c r="D34" s="32">
        <v>50</v>
      </c>
      <c r="E34" s="32">
        <v>60</v>
      </c>
      <c r="F34" s="32">
        <v>70</v>
      </c>
      <c r="G34" s="32">
        <v>80</v>
      </c>
      <c r="H34" s="32">
        <v>88</v>
      </c>
      <c r="I34" s="32">
        <v>86</v>
      </c>
      <c r="J34" s="32">
        <v>102</v>
      </c>
      <c r="K34" s="32">
        <v>95</v>
      </c>
      <c r="L34" s="32">
        <v>115</v>
      </c>
    </row>
    <row r="35" spans="1:16" x14ac:dyDescent="0.35">
      <c r="B35" s="33">
        <v>0</v>
      </c>
      <c r="D35" s="34"/>
      <c r="E35" s="34"/>
      <c r="F35" s="34"/>
      <c r="G35" s="34"/>
      <c r="H35" s="34">
        <v>1</v>
      </c>
      <c r="I35" s="34">
        <v>1</v>
      </c>
      <c r="J35" s="34">
        <v>2</v>
      </c>
      <c r="K35" s="34"/>
      <c r="L35" s="34">
        <v>1</v>
      </c>
      <c r="N35" s="33">
        <f>SUM(D35:L35)</f>
        <v>5</v>
      </c>
      <c r="P35" s="35"/>
    </row>
    <row r="36" spans="1:16" x14ac:dyDescent="0.35">
      <c r="B36" s="36">
        <v>1</v>
      </c>
      <c r="D36" s="37">
        <v>3</v>
      </c>
      <c r="E36" s="37"/>
      <c r="F36" s="37">
        <v>1</v>
      </c>
      <c r="G36" s="37">
        <v>1</v>
      </c>
      <c r="H36" s="37"/>
      <c r="I36" s="37"/>
      <c r="J36" s="37"/>
      <c r="K36" s="37"/>
      <c r="L36" s="37"/>
      <c r="N36" s="33">
        <f>SUM(D36:L36)</f>
        <v>5</v>
      </c>
      <c r="P36" s="38"/>
    </row>
    <row r="37" spans="1:16" x14ac:dyDescent="0.35">
      <c r="B37" s="33">
        <v>2</v>
      </c>
      <c r="D37" s="37">
        <v>3</v>
      </c>
      <c r="E37" s="37"/>
      <c r="F37" s="37">
        <v>2</v>
      </c>
      <c r="G37" s="37">
        <v>1</v>
      </c>
      <c r="H37" s="37"/>
      <c r="I37" s="37"/>
      <c r="J37" s="37"/>
      <c r="K37" s="37">
        <v>1</v>
      </c>
      <c r="L37" s="37"/>
      <c r="N37" s="33">
        <f>SUM(D37:L37)</f>
        <v>7</v>
      </c>
      <c r="P37" s="38"/>
    </row>
    <row r="38" spans="1:16" x14ac:dyDescent="0.35">
      <c r="B38" s="36">
        <v>3</v>
      </c>
      <c r="D38" s="37">
        <v>3</v>
      </c>
      <c r="E38" s="37"/>
      <c r="F38" s="37">
        <v>2</v>
      </c>
      <c r="G38" s="37">
        <v>1</v>
      </c>
      <c r="H38" s="37"/>
      <c r="I38" s="37"/>
      <c r="J38" s="37"/>
      <c r="K38" s="37">
        <v>1</v>
      </c>
      <c r="L38" s="37"/>
      <c r="N38" s="33">
        <f>SUM(D38:L38)</f>
        <v>7</v>
      </c>
      <c r="P38" s="38"/>
    </row>
    <row r="39" spans="1:16" x14ac:dyDescent="0.35">
      <c r="B39" s="33">
        <v>4</v>
      </c>
      <c r="D39" s="37">
        <v>3</v>
      </c>
      <c r="E39" s="37"/>
      <c r="F39" s="37">
        <v>2</v>
      </c>
      <c r="G39" s="37">
        <v>1</v>
      </c>
      <c r="H39" s="37"/>
      <c r="I39" s="37"/>
      <c r="J39" s="37"/>
      <c r="K39" s="37">
        <v>1</v>
      </c>
      <c r="L39" s="37"/>
      <c r="N39" s="33">
        <f>SUM(D39:L39)</f>
        <v>7</v>
      </c>
      <c r="P39" s="38"/>
    </row>
    <row r="40" spans="1:16" x14ac:dyDescent="0.35">
      <c r="D40" s="6"/>
      <c r="E40" s="6"/>
      <c r="F40" s="6"/>
      <c r="G40" s="6"/>
      <c r="H40" s="6"/>
      <c r="I40" s="6"/>
      <c r="J40" s="6"/>
      <c r="K40" s="6"/>
      <c r="L40" s="6"/>
    </row>
    <row r="41" spans="1:16" x14ac:dyDescent="0.35">
      <c r="B41" s="39" t="s">
        <v>80</v>
      </c>
      <c r="C41" s="31"/>
      <c r="D41" s="40">
        <f>SUM(D35:D40)</f>
        <v>12</v>
      </c>
      <c r="E41" s="40">
        <f t="shared" ref="E41:L41" si="3">SUM(E35:E40)</f>
        <v>0</v>
      </c>
      <c r="F41" s="40">
        <f t="shared" si="3"/>
        <v>7</v>
      </c>
      <c r="G41" s="40">
        <f t="shared" si="3"/>
        <v>4</v>
      </c>
      <c r="H41" s="40">
        <f t="shared" si="3"/>
        <v>1</v>
      </c>
      <c r="I41" s="40">
        <f t="shared" si="3"/>
        <v>1</v>
      </c>
      <c r="J41" s="40">
        <f t="shared" si="3"/>
        <v>2</v>
      </c>
      <c r="K41" s="40">
        <f>SUM(K35:K40)</f>
        <v>3</v>
      </c>
      <c r="L41" s="40">
        <f t="shared" si="3"/>
        <v>1</v>
      </c>
      <c r="M41" s="31"/>
      <c r="N41" s="41">
        <f>SUM(N35:N40)</f>
        <v>31</v>
      </c>
      <c r="P41" s="41">
        <f>SUM(P35:P39)</f>
        <v>0</v>
      </c>
    </row>
    <row r="42" spans="1:16" x14ac:dyDescent="0.35">
      <c r="B42" s="42"/>
      <c r="C42" s="31"/>
      <c r="D42" s="43"/>
      <c r="E42" s="43"/>
      <c r="F42" s="43"/>
      <c r="G42" s="43"/>
      <c r="H42" s="43"/>
      <c r="I42" s="43"/>
      <c r="J42" s="43"/>
      <c r="K42" s="43"/>
      <c r="L42" s="43"/>
      <c r="M42" s="31"/>
      <c r="N42" s="44"/>
      <c r="P42" s="41"/>
    </row>
    <row r="43" spans="1:16" ht="18.5" x14ac:dyDescent="0.45">
      <c r="A43" s="22"/>
      <c r="B43" s="31" t="s">
        <v>83</v>
      </c>
      <c r="C43" s="31"/>
      <c r="D43" s="32" t="s">
        <v>68</v>
      </c>
      <c r="E43" s="32" t="s">
        <v>69</v>
      </c>
      <c r="F43" s="32" t="s">
        <v>70</v>
      </c>
      <c r="G43" s="32" t="s">
        <v>71</v>
      </c>
      <c r="H43" s="32" t="s">
        <v>72</v>
      </c>
      <c r="I43" s="32" t="s">
        <v>74</v>
      </c>
      <c r="J43" s="32" t="s">
        <v>75</v>
      </c>
      <c r="K43" s="32" t="s">
        <v>103</v>
      </c>
      <c r="L43" s="32" t="s">
        <v>77</v>
      </c>
      <c r="M43" s="31"/>
      <c r="N43" s="31" t="s">
        <v>49</v>
      </c>
    </row>
    <row r="44" spans="1:16" ht="18.5" x14ac:dyDescent="0.45">
      <c r="A44" s="22"/>
      <c r="B44" s="31" t="s">
        <v>92</v>
      </c>
      <c r="C44" s="31"/>
      <c r="D44" s="32">
        <v>50</v>
      </c>
      <c r="E44" s="32">
        <v>60</v>
      </c>
      <c r="F44" s="32">
        <v>70</v>
      </c>
      <c r="G44" s="32">
        <v>80</v>
      </c>
      <c r="H44" s="32">
        <v>88</v>
      </c>
      <c r="I44" s="32">
        <v>86</v>
      </c>
      <c r="J44" s="32">
        <v>102</v>
      </c>
      <c r="K44" s="32">
        <v>95</v>
      </c>
      <c r="L44" s="32">
        <v>115</v>
      </c>
      <c r="M44" s="31"/>
      <c r="N44" s="31"/>
    </row>
    <row r="45" spans="1:16" x14ac:dyDescent="0.35">
      <c r="B45" s="33">
        <v>0</v>
      </c>
      <c r="D45" s="34"/>
      <c r="E45" s="34"/>
      <c r="F45" s="34"/>
      <c r="G45" s="34"/>
      <c r="H45" s="34">
        <v>3</v>
      </c>
      <c r="I45" s="34"/>
      <c r="J45" s="34">
        <v>1</v>
      </c>
      <c r="K45" s="34"/>
      <c r="L45" s="34"/>
      <c r="N45" s="33">
        <f t="shared" ref="N45:N51" si="4">SUM(D45:L45)</f>
        <v>4</v>
      </c>
    </row>
    <row r="46" spans="1:16" x14ac:dyDescent="0.35">
      <c r="B46" s="36">
        <v>1</v>
      </c>
      <c r="D46" s="37"/>
      <c r="E46" s="37"/>
      <c r="F46" s="37">
        <v>1</v>
      </c>
      <c r="G46" s="37">
        <v>1</v>
      </c>
      <c r="H46" s="37"/>
      <c r="I46" s="37"/>
      <c r="J46" s="37"/>
      <c r="K46" s="37"/>
      <c r="L46" s="37"/>
      <c r="N46" s="33">
        <f t="shared" si="4"/>
        <v>2</v>
      </c>
    </row>
    <row r="47" spans="1:16" x14ac:dyDescent="0.35">
      <c r="B47" s="33">
        <v>2</v>
      </c>
      <c r="D47" s="37">
        <v>2</v>
      </c>
      <c r="E47" s="37"/>
      <c r="F47" s="37">
        <v>2</v>
      </c>
      <c r="G47" s="37">
        <v>1</v>
      </c>
      <c r="H47" s="37"/>
      <c r="I47" s="37"/>
      <c r="J47" s="37"/>
      <c r="K47" s="37"/>
      <c r="L47" s="37"/>
      <c r="N47" s="33">
        <f t="shared" si="4"/>
        <v>5</v>
      </c>
    </row>
    <row r="48" spans="1:16" x14ac:dyDescent="0.35">
      <c r="B48" s="36">
        <v>3</v>
      </c>
      <c r="D48" s="37">
        <v>2</v>
      </c>
      <c r="E48" s="37"/>
      <c r="F48" s="37">
        <v>2</v>
      </c>
      <c r="G48" s="37">
        <v>1</v>
      </c>
      <c r="H48" s="37"/>
      <c r="I48" s="37"/>
      <c r="J48" s="37"/>
      <c r="K48" s="37"/>
      <c r="L48" s="37"/>
      <c r="N48" s="33">
        <f t="shared" si="4"/>
        <v>5</v>
      </c>
    </row>
    <row r="49" spans="2:14" x14ac:dyDescent="0.35">
      <c r="B49" s="33">
        <v>4</v>
      </c>
      <c r="D49" s="37">
        <v>2</v>
      </c>
      <c r="E49" s="37"/>
      <c r="F49" s="37">
        <v>2</v>
      </c>
      <c r="G49" s="37">
        <v>1</v>
      </c>
      <c r="H49" s="37"/>
      <c r="I49" s="37"/>
      <c r="J49" s="37"/>
      <c r="K49" s="37"/>
      <c r="L49" s="37"/>
      <c r="N49" s="33">
        <f t="shared" si="4"/>
        <v>5</v>
      </c>
    </row>
    <row r="50" spans="2:14" x14ac:dyDescent="0.35">
      <c r="B50" s="36">
        <v>5</v>
      </c>
      <c r="D50" s="37">
        <v>2</v>
      </c>
      <c r="E50" s="37"/>
      <c r="F50" s="37">
        <v>2</v>
      </c>
      <c r="G50" s="37">
        <v>1</v>
      </c>
      <c r="H50" s="37"/>
      <c r="I50" s="37"/>
      <c r="J50" s="37"/>
      <c r="K50" s="37"/>
      <c r="L50" s="37"/>
      <c r="N50" s="33">
        <f t="shared" si="4"/>
        <v>5</v>
      </c>
    </row>
    <row r="51" spans="2:14" x14ac:dyDescent="0.35">
      <c r="B51" s="33">
        <v>6</v>
      </c>
      <c r="D51" s="37">
        <v>2</v>
      </c>
      <c r="E51" s="37"/>
      <c r="F51" s="37">
        <v>2</v>
      </c>
      <c r="G51" s="37">
        <v>1</v>
      </c>
      <c r="H51" s="37"/>
      <c r="I51" s="37"/>
      <c r="J51" s="37"/>
      <c r="K51" s="37"/>
      <c r="L51" s="37"/>
      <c r="N51" s="33">
        <f t="shared" si="4"/>
        <v>5</v>
      </c>
    </row>
    <row r="52" spans="2:14" x14ac:dyDescent="0.35">
      <c r="D52" s="6"/>
      <c r="E52" s="6"/>
      <c r="F52" s="6"/>
      <c r="G52" s="6"/>
      <c r="H52" s="6"/>
      <c r="I52" s="6"/>
      <c r="J52" s="6"/>
      <c r="K52" s="6"/>
      <c r="L52" s="6"/>
    </row>
    <row r="53" spans="2:14" x14ac:dyDescent="0.35">
      <c r="B53" s="39" t="s">
        <v>80</v>
      </c>
      <c r="C53" s="31"/>
      <c r="D53" s="40">
        <f>SUM(D45:D52)</f>
        <v>10</v>
      </c>
      <c r="E53" s="40">
        <f t="shared" ref="E53:L53" si="5">SUM(E45:E52)</f>
        <v>0</v>
      </c>
      <c r="F53" s="40">
        <f t="shared" si="5"/>
        <v>11</v>
      </c>
      <c r="G53" s="40">
        <f t="shared" si="5"/>
        <v>6</v>
      </c>
      <c r="H53" s="40">
        <f t="shared" si="5"/>
        <v>3</v>
      </c>
      <c r="I53" s="40">
        <f t="shared" si="5"/>
        <v>0</v>
      </c>
      <c r="J53" s="40">
        <f t="shared" si="5"/>
        <v>1</v>
      </c>
      <c r="K53" s="40">
        <f>SUM(K45:K52)</f>
        <v>0</v>
      </c>
      <c r="L53" s="40">
        <f t="shared" si="5"/>
        <v>0</v>
      </c>
      <c r="M53" s="31"/>
      <c r="N53" s="41">
        <f>SUM(N45:N52)</f>
        <v>31</v>
      </c>
    </row>
    <row r="55" spans="2:14" x14ac:dyDescent="0.35">
      <c r="B55" s="31" t="s">
        <v>84</v>
      </c>
      <c r="C55" s="31"/>
      <c r="D55" s="32" t="s">
        <v>68</v>
      </c>
      <c r="E55" s="32" t="s">
        <v>69</v>
      </c>
      <c r="F55" s="32" t="s">
        <v>70</v>
      </c>
      <c r="G55" s="32" t="s">
        <v>71</v>
      </c>
      <c r="H55" s="32" t="s">
        <v>72</v>
      </c>
      <c r="I55" s="32" t="s">
        <v>74</v>
      </c>
      <c r="J55" s="32" t="s">
        <v>75</v>
      </c>
      <c r="K55" s="32" t="s">
        <v>103</v>
      </c>
      <c r="L55" s="32" t="s">
        <v>77</v>
      </c>
      <c r="M55" s="31"/>
      <c r="N55" s="31" t="s">
        <v>49</v>
      </c>
    </row>
    <row r="56" spans="2:14" x14ac:dyDescent="0.35">
      <c r="B56" s="31" t="s">
        <v>92</v>
      </c>
      <c r="C56" s="31"/>
      <c r="D56" s="32">
        <v>50</v>
      </c>
      <c r="E56" s="32">
        <v>60</v>
      </c>
      <c r="F56" s="32">
        <v>70</v>
      </c>
      <c r="G56" s="32">
        <v>80</v>
      </c>
      <c r="H56" s="32">
        <v>88</v>
      </c>
      <c r="I56" s="32">
        <v>86</v>
      </c>
      <c r="J56" s="32">
        <v>102</v>
      </c>
      <c r="K56" s="32">
        <v>95</v>
      </c>
      <c r="L56" s="32">
        <v>115</v>
      </c>
    </row>
    <row r="57" spans="2:14" x14ac:dyDescent="0.35">
      <c r="B57" s="33">
        <v>0</v>
      </c>
      <c r="D57" s="34"/>
      <c r="E57" s="34"/>
      <c r="F57" s="34"/>
      <c r="G57" s="34"/>
      <c r="H57" s="34">
        <v>1</v>
      </c>
      <c r="I57" s="34"/>
      <c r="J57" s="34">
        <v>2</v>
      </c>
      <c r="K57" s="34"/>
      <c r="L57" s="34"/>
      <c r="N57" s="33">
        <f t="shared" ref="N57:N66" si="6">SUM(D57:L57)</f>
        <v>3</v>
      </c>
    </row>
    <row r="58" spans="2:14" x14ac:dyDescent="0.35">
      <c r="B58" s="36">
        <v>1</v>
      </c>
      <c r="D58" s="37"/>
      <c r="E58" s="37">
        <v>1</v>
      </c>
      <c r="F58" s="34"/>
      <c r="G58" s="37"/>
      <c r="H58" s="37"/>
      <c r="I58" s="37"/>
      <c r="J58" s="37"/>
      <c r="K58" s="37"/>
      <c r="L58" s="37"/>
      <c r="N58" s="33">
        <f t="shared" si="6"/>
        <v>1</v>
      </c>
    </row>
    <row r="59" spans="2:14" x14ac:dyDescent="0.35">
      <c r="B59" s="33">
        <v>2</v>
      </c>
      <c r="D59" s="37">
        <v>2</v>
      </c>
      <c r="E59" s="37"/>
      <c r="F59" s="34">
        <v>2</v>
      </c>
      <c r="G59" s="37"/>
      <c r="H59" s="37"/>
      <c r="I59" s="37"/>
      <c r="J59" s="37"/>
      <c r="K59" s="37"/>
      <c r="L59" s="37"/>
      <c r="N59" s="33">
        <f t="shared" si="6"/>
        <v>4</v>
      </c>
    </row>
    <row r="60" spans="2:14" x14ac:dyDescent="0.35">
      <c r="B60" s="36">
        <v>3</v>
      </c>
      <c r="D60" s="37">
        <v>2</v>
      </c>
      <c r="E60" s="37"/>
      <c r="F60" s="34">
        <v>2</v>
      </c>
      <c r="G60" s="37"/>
      <c r="H60" s="37"/>
      <c r="I60" s="37"/>
      <c r="J60" s="37"/>
      <c r="K60" s="37"/>
      <c r="L60" s="37"/>
      <c r="N60" s="33">
        <f t="shared" si="6"/>
        <v>4</v>
      </c>
    </row>
    <row r="61" spans="2:14" x14ac:dyDescent="0.35">
      <c r="B61" s="33">
        <v>4</v>
      </c>
      <c r="D61" s="37">
        <v>2</v>
      </c>
      <c r="E61" s="37"/>
      <c r="F61" s="34">
        <v>2</v>
      </c>
      <c r="G61" s="37"/>
      <c r="H61" s="37"/>
      <c r="I61" s="37"/>
      <c r="J61" s="37"/>
      <c r="K61" s="37"/>
      <c r="L61" s="37"/>
      <c r="N61" s="33">
        <f t="shared" si="6"/>
        <v>4</v>
      </c>
    </row>
    <row r="62" spans="2:14" x14ac:dyDescent="0.35">
      <c r="B62" s="36">
        <v>5</v>
      </c>
      <c r="D62" s="37">
        <v>2</v>
      </c>
      <c r="E62" s="37"/>
      <c r="F62" s="34">
        <v>2</v>
      </c>
      <c r="G62" s="37"/>
      <c r="H62" s="37"/>
      <c r="I62" s="37"/>
      <c r="J62" s="37"/>
      <c r="K62" s="37"/>
      <c r="L62" s="37"/>
      <c r="N62" s="33">
        <f t="shared" si="6"/>
        <v>4</v>
      </c>
    </row>
    <row r="63" spans="2:14" x14ac:dyDescent="0.35">
      <c r="B63" s="33">
        <v>6</v>
      </c>
      <c r="D63" s="37">
        <v>2</v>
      </c>
      <c r="E63" s="37"/>
      <c r="F63" s="34">
        <v>2</v>
      </c>
      <c r="G63" s="37"/>
      <c r="H63" s="37"/>
      <c r="I63" s="37"/>
      <c r="J63" s="37"/>
      <c r="K63" s="37"/>
      <c r="L63" s="37"/>
      <c r="N63" s="33">
        <f t="shared" si="6"/>
        <v>4</v>
      </c>
    </row>
    <row r="64" spans="2:14" x14ac:dyDescent="0.35">
      <c r="B64" s="36">
        <v>7</v>
      </c>
      <c r="D64" s="37">
        <v>2</v>
      </c>
      <c r="E64" s="37"/>
      <c r="F64" s="34">
        <v>2</v>
      </c>
      <c r="G64" s="37"/>
      <c r="H64" s="37"/>
      <c r="I64" s="37"/>
      <c r="J64" s="37"/>
      <c r="K64" s="37"/>
      <c r="L64" s="37"/>
      <c r="N64" s="33">
        <f t="shared" si="6"/>
        <v>4</v>
      </c>
    </row>
    <row r="65" spans="2:14" x14ac:dyDescent="0.35">
      <c r="B65" s="33">
        <v>8</v>
      </c>
      <c r="D65" s="37">
        <v>2</v>
      </c>
      <c r="E65" s="37"/>
      <c r="F65" s="34">
        <v>2</v>
      </c>
      <c r="G65" s="37"/>
      <c r="H65" s="37"/>
      <c r="I65" s="37"/>
      <c r="J65" s="37"/>
      <c r="K65" s="37"/>
      <c r="L65" s="37"/>
      <c r="N65" s="33">
        <f t="shared" si="6"/>
        <v>4</v>
      </c>
    </row>
    <row r="66" spans="2:14" x14ac:dyDescent="0.35">
      <c r="B66" s="36">
        <v>9</v>
      </c>
      <c r="D66" s="37">
        <v>2</v>
      </c>
      <c r="E66" s="37"/>
      <c r="F66" s="34">
        <v>2</v>
      </c>
      <c r="G66" s="37"/>
      <c r="H66" s="37"/>
      <c r="I66" s="37"/>
      <c r="J66" s="37"/>
      <c r="K66" s="37"/>
      <c r="L66" s="37"/>
      <c r="N66" s="33">
        <f t="shared" si="6"/>
        <v>4</v>
      </c>
    </row>
    <row r="67" spans="2:14" x14ac:dyDescent="0.35">
      <c r="D67" s="6"/>
      <c r="E67" s="6"/>
      <c r="F67" s="6"/>
      <c r="G67" s="6"/>
      <c r="H67" s="6"/>
      <c r="I67" s="6"/>
      <c r="J67" s="6"/>
      <c r="K67" s="6"/>
      <c r="L67" s="6"/>
    </row>
    <row r="68" spans="2:14" x14ac:dyDescent="0.35">
      <c r="B68" s="39" t="s">
        <v>80</v>
      </c>
      <c r="C68" s="31"/>
      <c r="D68" s="40">
        <f t="shared" ref="D68:L68" si="7">SUM(D57:D67)</f>
        <v>16</v>
      </c>
      <c r="E68" s="40">
        <f t="shared" si="7"/>
        <v>1</v>
      </c>
      <c r="F68" s="40">
        <f t="shared" si="7"/>
        <v>16</v>
      </c>
      <c r="G68" s="40">
        <f t="shared" si="7"/>
        <v>0</v>
      </c>
      <c r="H68" s="40">
        <f t="shared" si="7"/>
        <v>1</v>
      </c>
      <c r="I68" s="40">
        <f>SUM(I57:I67)</f>
        <v>0</v>
      </c>
      <c r="J68" s="40">
        <f t="shared" si="7"/>
        <v>2</v>
      </c>
      <c r="K68" s="40">
        <f>SUM(K57:K67)</f>
        <v>0</v>
      </c>
      <c r="L68" s="40">
        <f t="shared" si="7"/>
        <v>0</v>
      </c>
      <c r="M68" s="31"/>
      <c r="N68" s="41">
        <f>SUM(N57:N67)</f>
        <v>36</v>
      </c>
    </row>
    <row r="70" spans="2:14" x14ac:dyDescent="0.35">
      <c r="B70" s="31" t="s">
        <v>85</v>
      </c>
      <c r="C70" s="31"/>
      <c r="D70" s="32" t="s">
        <v>68</v>
      </c>
      <c r="E70" s="32" t="s">
        <v>69</v>
      </c>
      <c r="F70" s="32" t="s">
        <v>70</v>
      </c>
      <c r="G70" s="32" t="s">
        <v>71</v>
      </c>
      <c r="H70" s="32" t="s">
        <v>72</v>
      </c>
      <c r="I70" s="32" t="s">
        <v>74</v>
      </c>
      <c r="J70" s="32" t="s">
        <v>75</v>
      </c>
      <c r="K70" s="32" t="s">
        <v>103</v>
      </c>
      <c r="L70" s="32" t="s">
        <v>77</v>
      </c>
      <c r="M70" s="31"/>
      <c r="N70" s="31" t="s">
        <v>49</v>
      </c>
    </row>
    <row r="71" spans="2:14" x14ac:dyDescent="0.35">
      <c r="B71" s="31" t="s">
        <v>92</v>
      </c>
      <c r="C71" s="31"/>
      <c r="D71" s="32">
        <v>50</v>
      </c>
      <c r="E71" s="32">
        <v>60</v>
      </c>
      <c r="F71" s="32">
        <v>70</v>
      </c>
      <c r="G71" s="32">
        <v>80</v>
      </c>
      <c r="H71" s="32">
        <v>88</v>
      </c>
      <c r="I71" s="32">
        <v>86</v>
      </c>
      <c r="J71" s="32">
        <v>102</v>
      </c>
      <c r="K71" s="32">
        <v>95</v>
      </c>
      <c r="L71" s="32">
        <v>115</v>
      </c>
    </row>
    <row r="72" spans="2:14" x14ac:dyDescent="0.35">
      <c r="B72" s="33">
        <v>0</v>
      </c>
      <c r="D72" s="34"/>
      <c r="E72" s="34"/>
      <c r="F72" s="34"/>
      <c r="G72" s="34"/>
      <c r="H72" s="34">
        <v>3</v>
      </c>
      <c r="I72" s="34"/>
      <c r="J72" s="34">
        <v>1</v>
      </c>
      <c r="K72" s="34"/>
      <c r="L72" s="34">
        <v>1</v>
      </c>
      <c r="N72" s="33">
        <f>SUM(D72:L72)</f>
        <v>5</v>
      </c>
    </row>
    <row r="73" spans="2:14" x14ac:dyDescent="0.35">
      <c r="B73" s="36">
        <v>1</v>
      </c>
      <c r="D73" s="37">
        <v>2</v>
      </c>
      <c r="E73" s="37">
        <v>1</v>
      </c>
      <c r="F73" s="37"/>
      <c r="G73" s="37"/>
      <c r="H73" s="37"/>
      <c r="I73" s="37"/>
      <c r="J73" s="37"/>
      <c r="K73" s="37"/>
      <c r="L73" s="37"/>
      <c r="N73" s="33">
        <f>SUM(D73:L73)</f>
        <v>3</v>
      </c>
    </row>
    <row r="74" spans="2:14" x14ac:dyDescent="0.35">
      <c r="B74" s="33">
        <v>2</v>
      </c>
      <c r="D74" s="37">
        <v>3</v>
      </c>
      <c r="E74" s="37"/>
      <c r="F74" s="37">
        <v>3</v>
      </c>
      <c r="G74" s="37"/>
      <c r="H74" s="37"/>
      <c r="I74" s="37">
        <v>1</v>
      </c>
      <c r="J74" s="34"/>
      <c r="K74" s="37"/>
      <c r="L74" s="34"/>
      <c r="N74" s="33">
        <f>SUM(D74:L74)</f>
        <v>7</v>
      </c>
    </row>
    <row r="75" spans="2:14" x14ac:dyDescent="0.35">
      <c r="B75" s="36">
        <v>3</v>
      </c>
      <c r="D75" s="37">
        <v>3</v>
      </c>
      <c r="E75" s="37"/>
      <c r="F75" s="37">
        <v>3</v>
      </c>
      <c r="G75" s="37"/>
      <c r="H75" s="37"/>
      <c r="I75" s="37">
        <v>1</v>
      </c>
      <c r="J75" s="34"/>
      <c r="K75" s="37"/>
      <c r="L75" s="34"/>
      <c r="N75" s="33">
        <f>SUM(D75:L75)</f>
        <v>7</v>
      </c>
    </row>
    <row r="76" spans="2:14" x14ac:dyDescent="0.35">
      <c r="B76" s="33">
        <v>4</v>
      </c>
      <c r="D76" s="37">
        <v>3</v>
      </c>
      <c r="E76" s="37"/>
      <c r="F76" s="37">
        <v>3</v>
      </c>
      <c r="G76" s="37"/>
      <c r="H76" s="37"/>
      <c r="I76" s="37">
        <v>1</v>
      </c>
      <c r="J76" s="34"/>
      <c r="K76" s="37"/>
      <c r="L76" s="34"/>
      <c r="N76" s="33">
        <f>SUM(D76:L76)</f>
        <v>7</v>
      </c>
    </row>
    <row r="77" spans="2:14" x14ac:dyDescent="0.35">
      <c r="D77" s="6"/>
      <c r="E77" s="6"/>
      <c r="F77" s="6"/>
      <c r="G77" s="6"/>
      <c r="H77" s="6"/>
      <c r="I77" s="6"/>
      <c r="J77" s="6"/>
      <c r="K77" s="6"/>
      <c r="L77" s="6"/>
    </row>
    <row r="78" spans="2:14" x14ac:dyDescent="0.35">
      <c r="B78" s="39" t="s">
        <v>80</v>
      </c>
      <c r="C78" s="31"/>
      <c r="D78" s="40">
        <f t="shared" ref="D78:L78" si="8">SUM(D72:D77)</f>
        <v>11</v>
      </c>
      <c r="E78" s="40">
        <f t="shared" si="8"/>
        <v>1</v>
      </c>
      <c r="F78" s="40">
        <f t="shared" si="8"/>
        <v>9</v>
      </c>
      <c r="G78" s="40">
        <f t="shared" si="8"/>
        <v>0</v>
      </c>
      <c r="H78" s="40">
        <f t="shared" si="8"/>
        <v>3</v>
      </c>
      <c r="I78" s="40">
        <f t="shared" si="8"/>
        <v>3</v>
      </c>
      <c r="J78" s="40">
        <f t="shared" si="8"/>
        <v>1</v>
      </c>
      <c r="K78" s="40">
        <f>SUM(K72:K77)</f>
        <v>0</v>
      </c>
      <c r="L78" s="40">
        <f t="shared" si="8"/>
        <v>1</v>
      </c>
      <c r="M78" s="31"/>
      <c r="N78" s="41">
        <f>SUM(N72:N77)</f>
        <v>29</v>
      </c>
    </row>
    <row r="79" spans="2:14" x14ac:dyDescent="0.35">
      <c r="B79" s="42"/>
      <c r="C79" s="31"/>
      <c r="D79" s="43"/>
      <c r="E79" s="43"/>
      <c r="F79" s="43"/>
      <c r="G79" s="43"/>
      <c r="H79" s="43"/>
      <c r="I79" s="43"/>
      <c r="J79" s="43"/>
      <c r="K79" s="43"/>
      <c r="L79" s="43"/>
      <c r="M79" s="31"/>
      <c r="N79" s="44"/>
    </row>
    <row r="80" spans="2:14" x14ac:dyDescent="0.35">
      <c r="B80" s="31" t="s">
        <v>86</v>
      </c>
      <c r="C80" s="31"/>
      <c r="D80" s="32" t="s">
        <v>68</v>
      </c>
      <c r="E80" s="32" t="s">
        <v>69</v>
      </c>
      <c r="F80" s="32" t="s">
        <v>70</v>
      </c>
      <c r="G80" s="32" t="s">
        <v>71</v>
      </c>
      <c r="H80" s="32" t="s">
        <v>72</v>
      </c>
      <c r="I80" s="32" t="s">
        <v>74</v>
      </c>
      <c r="J80" s="32" t="s">
        <v>75</v>
      </c>
      <c r="K80" s="32" t="s">
        <v>103</v>
      </c>
      <c r="L80" s="32" t="s">
        <v>77</v>
      </c>
      <c r="M80" s="31"/>
      <c r="N80" s="31" t="s">
        <v>49</v>
      </c>
    </row>
    <row r="81" spans="2:14" x14ac:dyDescent="0.35">
      <c r="B81" s="31" t="s">
        <v>92</v>
      </c>
      <c r="C81" s="31"/>
      <c r="D81" s="32">
        <v>50</v>
      </c>
      <c r="E81" s="32">
        <v>60</v>
      </c>
      <c r="F81" s="32">
        <v>70</v>
      </c>
      <c r="G81" s="32">
        <v>80</v>
      </c>
      <c r="H81" s="32">
        <v>88</v>
      </c>
      <c r="I81" s="32">
        <v>86</v>
      </c>
      <c r="J81" s="32">
        <v>102</v>
      </c>
      <c r="K81" s="32">
        <v>95</v>
      </c>
      <c r="L81" s="32">
        <v>115</v>
      </c>
    </row>
    <row r="82" spans="2:14" x14ac:dyDescent="0.35">
      <c r="B82" s="33">
        <v>0</v>
      </c>
      <c r="D82" s="34"/>
      <c r="E82" s="34"/>
      <c r="F82" s="34"/>
      <c r="G82" s="34"/>
      <c r="H82" s="34">
        <v>1</v>
      </c>
      <c r="I82" s="34"/>
      <c r="J82" s="34">
        <v>2</v>
      </c>
      <c r="K82" s="34"/>
      <c r="L82" s="34"/>
      <c r="N82" s="33">
        <f t="shared" ref="N82:N88" si="9">SUM(D82:L82)</f>
        <v>3</v>
      </c>
    </row>
    <row r="83" spans="2:14" x14ac:dyDescent="0.35">
      <c r="B83" s="33">
        <v>1</v>
      </c>
      <c r="D83" s="34"/>
      <c r="E83" s="34">
        <v>1</v>
      </c>
      <c r="F83" s="34"/>
      <c r="G83" s="34"/>
      <c r="H83" s="34"/>
      <c r="I83" s="34"/>
      <c r="J83" s="34"/>
      <c r="K83" s="34"/>
      <c r="L83" s="34"/>
      <c r="N83" s="33">
        <f t="shared" si="9"/>
        <v>1</v>
      </c>
    </row>
    <row r="84" spans="2:14" x14ac:dyDescent="0.35">
      <c r="B84" s="33">
        <v>2</v>
      </c>
      <c r="D84" s="34">
        <v>2</v>
      </c>
      <c r="E84" s="34"/>
      <c r="F84" s="34">
        <v>2</v>
      </c>
      <c r="G84" s="34"/>
      <c r="H84" s="34"/>
      <c r="I84" s="34"/>
      <c r="J84" s="34"/>
      <c r="K84" s="34"/>
      <c r="L84" s="34"/>
      <c r="N84" s="33">
        <f t="shared" si="9"/>
        <v>4</v>
      </c>
    </row>
    <row r="85" spans="2:14" x14ac:dyDescent="0.35">
      <c r="B85" s="33">
        <v>3</v>
      </c>
      <c r="D85" s="34">
        <v>2</v>
      </c>
      <c r="E85" s="34"/>
      <c r="F85" s="34">
        <v>2</v>
      </c>
      <c r="G85" s="34"/>
      <c r="H85" s="34"/>
      <c r="I85" s="34"/>
      <c r="J85" s="34"/>
      <c r="K85" s="34"/>
      <c r="L85" s="34"/>
      <c r="N85" s="33">
        <f t="shared" si="9"/>
        <v>4</v>
      </c>
    </row>
    <row r="86" spans="2:14" x14ac:dyDescent="0.35">
      <c r="B86" s="33">
        <v>4</v>
      </c>
      <c r="D86" s="34">
        <v>2</v>
      </c>
      <c r="E86" s="34"/>
      <c r="F86" s="34">
        <v>2</v>
      </c>
      <c r="G86" s="34"/>
      <c r="H86" s="34"/>
      <c r="I86" s="34"/>
      <c r="J86" s="34"/>
      <c r="K86" s="34"/>
      <c r="L86" s="34"/>
      <c r="N86" s="33">
        <f t="shared" si="9"/>
        <v>4</v>
      </c>
    </row>
    <row r="87" spans="2:14" x14ac:dyDescent="0.35">
      <c r="B87" s="33">
        <v>5</v>
      </c>
      <c r="D87" s="34">
        <v>2</v>
      </c>
      <c r="E87" s="34"/>
      <c r="F87" s="34">
        <v>2</v>
      </c>
      <c r="G87" s="34"/>
      <c r="H87" s="34"/>
      <c r="I87" s="34"/>
      <c r="J87" s="34"/>
      <c r="K87" s="34"/>
      <c r="L87" s="34"/>
      <c r="N87" s="33">
        <f t="shared" si="9"/>
        <v>4</v>
      </c>
    </row>
    <row r="88" spans="2:14" x14ac:dyDescent="0.35">
      <c r="B88" s="33">
        <v>6</v>
      </c>
      <c r="D88" s="34">
        <v>2</v>
      </c>
      <c r="E88" s="34"/>
      <c r="F88" s="34">
        <v>2</v>
      </c>
      <c r="G88" s="34"/>
      <c r="H88" s="34"/>
      <c r="I88" s="34"/>
      <c r="J88" s="34"/>
      <c r="K88" s="34"/>
      <c r="L88" s="34"/>
      <c r="N88" s="33">
        <f t="shared" si="9"/>
        <v>4</v>
      </c>
    </row>
    <row r="89" spans="2:14" x14ac:dyDescent="0.35">
      <c r="D89" s="6"/>
      <c r="E89" s="6"/>
      <c r="F89" s="6"/>
      <c r="G89" s="6"/>
      <c r="H89" s="6"/>
      <c r="I89" s="6"/>
      <c r="J89" s="6"/>
      <c r="K89" s="6"/>
      <c r="L89" s="6"/>
    </row>
    <row r="90" spans="2:14" x14ac:dyDescent="0.35">
      <c r="B90" s="39" t="s">
        <v>80</v>
      </c>
      <c r="C90" s="31"/>
      <c r="D90" s="40">
        <f t="shared" ref="D90:J90" si="10">SUM(D82:D88)</f>
        <v>10</v>
      </c>
      <c r="E90" s="40">
        <f t="shared" si="10"/>
        <v>1</v>
      </c>
      <c r="F90" s="40">
        <f t="shared" si="10"/>
        <v>10</v>
      </c>
      <c r="G90" s="40">
        <f t="shared" si="10"/>
        <v>0</v>
      </c>
      <c r="H90" s="40">
        <f t="shared" si="10"/>
        <v>1</v>
      </c>
      <c r="I90" s="40">
        <f t="shared" si="10"/>
        <v>0</v>
      </c>
      <c r="J90" s="40">
        <f t="shared" si="10"/>
        <v>2</v>
      </c>
      <c r="K90" s="40">
        <f>SUM(K82:K88)</f>
        <v>0</v>
      </c>
      <c r="L90" s="40">
        <f>SUM(L82:L88)</f>
        <v>0</v>
      </c>
      <c r="N90" s="40">
        <f>SUM(N82:N88)</f>
        <v>24</v>
      </c>
    </row>
    <row r="92" spans="2:14" x14ac:dyDescent="0.35">
      <c r="B92" s="31" t="s">
        <v>87</v>
      </c>
      <c r="C92" s="31"/>
      <c r="D92" s="32" t="s">
        <v>68</v>
      </c>
      <c r="E92" s="32" t="s">
        <v>69</v>
      </c>
      <c r="F92" s="32" t="s">
        <v>70</v>
      </c>
      <c r="G92" s="32" t="s">
        <v>71</v>
      </c>
      <c r="H92" s="32" t="s">
        <v>72</v>
      </c>
      <c r="I92" s="32" t="s">
        <v>74</v>
      </c>
      <c r="J92" s="32" t="s">
        <v>75</v>
      </c>
      <c r="K92" s="32" t="s">
        <v>103</v>
      </c>
      <c r="L92" s="32" t="s">
        <v>77</v>
      </c>
      <c r="M92" s="31"/>
      <c r="N92" s="31" t="s">
        <v>49</v>
      </c>
    </row>
    <row r="93" spans="2:14" x14ac:dyDescent="0.35">
      <c r="B93" s="31" t="s">
        <v>92</v>
      </c>
      <c r="C93" s="31"/>
      <c r="D93" s="32">
        <v>50</v>
      </c>
      <c r="E93" s="32">
        <v>60</v>
      </c>
      <c r="F93" s="32">
        <v>70</v>
      </c>
      <c r="G93" s="32">
        <v>80</v>
      </c>
      <c r="H93" s="32">
        <v>88</v>
      </c>
      <c r="I93" s="32">
        <v>86</v>
      </c>
      <c r="J93" s="32">
        <v>102</v>
      </c>
      <c r="K93" s="32">
        <v>95</v>
      </c>
      <c r="L93" s="32">
        <v>115</v>
      </c>
    </row>
    <row r="94" spans="2:14" x14ac:dyDescent="0.35">
      <c r="B94" s="33">
        <v>0</v>
      </c>
      <c r="D94" s="34"/>
      <c r="E94" s="34"/>
      <c r="F94" s="34"/>
      <c r="G94" s="34"/>
      <c r="H94" s="34">
        <v>1</v>
      </c>
      <c r="I94" s="34">
        <v>1</v>
      </c>
      <c r="J94" s="34"/>
      <c r="K94" s="34"/>
      <c r="L94" s="34">
        <v>1</v>
      </c>
      <c r="N94" s="33">
        <f t="shared" ref="N94:N100" si="11">SUM(D94:L94)</f>
        <v>3</v>
      </c>
    </row>
    <row r="95" spans="2:14" x14ac:dyDescent="0.35">
      <c r="B95" s="36">
        <v>1</v>
      </c>
      <c r="D95" s="37">
        <v>3</v>
      </c>
      <c r="E95" s="37"/>
      <c r="F95" s="37"/>
      <c r="G95" s="37"/>
      <c r="H95" s="37"/>
      <c r="I95" s="37"/>
      <c r="J95" s="37"/>
      <c r="K95" s="37"/>
      <c r="L95" s="37"/>
      <c r="N95" s="33">
        <f t="shared" si="11"/>
        <v>3</v>
      </c>
    </row>
    <row r="96" spans="2:14" x14ac:dyDescent="0.35">
      <c r="B96" s="33">
        <v>2</v>
      </c>
      <c r="D96" s="37">
        <v>3</v>
      </c>
      <c r="E96" s="37"/>
      <c r="F96" s="37">
        <v>2</v>
      </c>
      <c r="G96" s="37">
        <v>1</v>
      </c>
      <c r="H96" s="37"/>
      <c r="I96" s="37"/>
      <c r="J96" s="34"/>
      <c r="K96" s="37"/>
      <c r="L96" s="34"/>
      <c r="N96" s="33">
        <f t="shared" si="11"/>
        <v>6</v>
      </c>
    </row>
    <row r="97" spans="2:14" x14ac:dyDescent="0.35">
      <c r="B97" s="36">
        <v>3</v>
      </c>
      <c r="D97" s="37">
        <v>3</v>
      </c>
      <c r="E97" s="37"/>
      <c r="F97" s="37">
        <v>2</v>
      </c>
      <c r="G97" s="37">
        <v>1</v>
      </c>
      <c r="H97" s="37"/>
      <c r="I97" s="37"/>
      <c r="J97" s="34"/>
      <c r="K97" s="37"/>
      <c r="L97" s="34"/>
      <c r="N97" s="33">
        <f t="shared" si="11"/>
        <v>6</v>
      </c>
    </row>
    <row r="98" spans="2:14" x14ac:dyDescent="0.35">
      <c r="B98" s="33">
        <v>4</v>
      </c>
      <c r="D98" s="37">
        <v>1</v>
      </c>
      <c r="E98" s="37"/>
      <c r="F98" s="37">
        <v>2</v>
      </c>
      <c r="G98" s="37">
        <v>1</v>
      </c>
      <c r="H98" s="37"/>
      <c r="I98" s="37">
        <v>1</v>
      </c>
      <c r="J98" s="34"/>
      <c r="K98" s="37"/>
      <c r="L98" s="34"/>
      <c r="N98" s="33">
        <f t="shared" si="11"/>
        <v>5</v>
      </c>
    </row>
    <row r="99" spans="2:14" x14ac:dyDescent="0.35">
      <c r="B99" s="36">
        <v>5</v>
      </c>
      <c r="D99" s="37">
        <v>1</v>
      </c>
      <c r="E99" s="37"/>
      <c r="F99" s="37">
        <v>2</v>
      </c>
      <c r="G99" s="37">
        <v>1</v>
      </c>
      <c r="H99" s="37"/>
      <c r="I99" s="37">
        <v>1</v>
      </c>
      <c r="J99" s="34"/>
      <c r="K99" s="37"/>
      <c r="L99" s="34"/>
      <c r="N99" s="33">
        <f t="shared" si="11"/>
        <v>5</v>
      </c>
    </row>
    <row r="100" spans="2:14" x14ac:dyDescent="0.35">
      <c r="B100" s="33">
        <v>6</v>
      </c>
      <c r="D100" s="37">
        <v>1</v>
      </c>
      <c r="E100" s="37"/>
      <c r="F100" s="37">
        <v>2</v>
      </c>
      <c r="G100" s="37">
        <v>1</v>
      </c>
      <c r="H100" s="37"/>
      <c r="I100" s="37">
        <v>1</v>
      </c>
      <c r="J100" s="34"/>
      <c r="K100" s="37"/>
      <c r="L100" s="34"/>
      <c r="N100" s="33">
        <f t="shared" si="11"/>
        <v>5</v>
      </c>
    </row>
    <row r="101" spans="2:14" x14ac:dyDescent="0.35">
      <c r="D101" s="6"/>
      <c r="E101" s="6"/>
      <c r="F101" s="6"/>
      <c r="G101" s="6"/>
      <c r="H101" s="6"/>
      <c r="I101" s="6"/>
      <c r="J101" s="6"/>
      <c r="K101" s="6"/>
      <c r="L101" s="6"/>
    </row>
    <row r="102" spans="2:14" x14ac:dyDescent="0.35">
      <c r="B102" s="39" t="s">
        <v>80</v>
      </c>
      <c r="C102" s="31"/>
      <c r="D102" s="40">
        <f>SUM(D94:D100)</f>
        <v>12</v>
      </c>
      <c r="E102" s="40">
        <f t="shared" ref="E102:L102" si="12">SUM(E94:E100)</f>
        <v>0</v>
      </c>
      <c r="F102" s="40">
        <f t="shared" si="12"/>
        <v>10</v>
      </c>
      <c r="G102" s="40">
        <f t="shared" si="12"/>
        <v>5</v>
      </c>
      <c r="H102" s="40">
        <f t="shared" si="12"/>
        <v>1</v>
      </c>
      <c r="I102" s="40">
        <f t="shared" si="12"/>
        <v>4</v>
      </c>
      <c r="J102" s="40">
        <f t="shared" si="12"/>
        <v>0</v>
      </c>
      <c r="K102" s="40">
        <f>SUM(K94:K100)</f>
        <v>0</v>
      </c>
      <c r="L102" s="40">
        <f t="shared" si="12"/>
        <v>1</v>
      </c>
      <c r="N102" s="40">
        <f>SUM(N94:N100)</f>
        <v>33</v>
      </c>
    </row>
    <row r="104" spans="2:14" ht="18.5" x14ac:dyDescent="0.45">
      <c r="B104" s="24" t="s">
        <v>91</v>
      </c>
      <c r="C104" s="31"/>
      <c r="D104" s="32" t="s">
        <v>68</v>
      </c>
      <c r="E104" s="32" t="s">
        <v>69</v>
      </c>
      <c r="F104" s="32" t="s">
        <v>70</v>
      </c>
      <c r="G104" s="32" t="s">
        <v>71</v>
      </c>
      <c r="H104" s="32" t="s">
        <v>72</v>
      </c>
      <c r="I104" s="32" t="s">
        <v>74</v>
      </c>
      <c r="J104" s="32" t="s">
        <v>75</v>
      </c>
      <c r="K104" s="32" t="s">
        <v>103</v>
      </c>
      <c r="L104" s="32" t="s">
        <v>77</v>
      </c>
      <c r="N104" s="31" t="s">
        <v>49</v>
      </c>
    </row>
    <row r="105" spans="2:14" ht="15" thickBot="1" x14ac:dyDescent="0.4">
      <c r="B105" s="31"/>
      <c r="C105" s="31"/>
      <c r="D105" s="32">
        <v>50</v>
      </c>
      <c r="E105" s="32">
        <v>60</v>
      </c>
      <c r="F105" s="32">
        <v>70</v>
      </c>
      <c r="G105" s="32">
        <v>80</v>
      </c>
      <c r="H105" s="32">
        <v>88</v>
      </c>
      <c r="I105" s="32">
        <v>86</v>
      </c>
      <c r="J105" s="32">
        <v>102</v>
      </c>
      <c r="K105" s="32">
        <v>95</v>
      </c>
      <c r="L105" s="32">
        <v>115</v>
      </c>
    </row>
    <row r="106" spans="2:14" ht="15.5" thickTop="1" thickBot="1" x14ac:dyDescent="0.4">
      <c r="B106" s="45" t="s">
        <v>93</v>
      </c>
      <c r="D106" s="45">
        <f t="shared" ref="D106:L106" si="13">SUM(D19,D31,D41,D53,D68,D78,D90,D102)</f>
        <v>77</v>
      </c>
      <c r="E106" s="45">
        <f t="shared" si="13"/>
        <v>9</v>
      </c>
      <c r="F106" s="45">
        <f t="shared" si="13"/>
        <v>90</v>
      </c>
      <c r="G106" s="45">
        <f t="shared" si="13"/>
        <v>15</v>
      </c>
      <c r="H106" s="45">
        <f t="shared" si="13"/>
        <v>11</v>
      </c>
      <c r="I106" s="45">
        <f t="shared" si="13"/>
        <v>12</v>
      </c>
      <c r="J106" s="45">
        <f t="shared" si="13"/>
        <v>10</v>
      </c>
      <c r="K106" s="45">
        <f t="shared" si="13"/>
        <v>12</v>
      </c>
      <c r="L106" s="45">
        <f t="shared" si="13"/>
        <v>4</v>
      </c>
      <c r="N106" s="45">
        <f>SUM(N19,N31,N41,N53,N68,N78,N90,N102)</f>
        <v>240</v>
      </c>
    </row>
    <row r="107" spans="2:14" ht="15.5" thickTop="1" thickBot="1" x14ac:dyDescent="0.4">
      <c r="B107" s="46" t="s">
        <v>94</v>
      </c>
      <c r="D107" s="161">
        <f>SUM(D106:E106)/N106</f>
        <v>0.35833333333333334</v>
      </c>
      <c r="E107" s="162"/>
      <c r="F107" s="161">
        <f>SUM(F106:H106)/N106</f>
        <v>0.48333333333333334</v>
      </c>
      <c r="G107" s="163"/>
      <c r="H107" s="162"/>
      <c r="I107" s="164" cm="1">
        <f t="array" ref="I107">SUM(I106:K106/N106)</f>
        <v>0.14166666666666666</v>
      </c>
      <c r="J107" s="165"/>
      <c r="K107" s="165"/>
      <c r="L107" s="54">
        <f>L106/N106</f>
        <v>1.6666666666666666E-2</v>
      </c>
      <c r="N107" s="48">
        <f>SUM(D107:L107)</f>
        <v>1</v>
      </c>
    </row>
    <row r="108" spans="2:14" ht="15" thickTop="1" x14ac:dyDescent="0.35">
      <c r="B108" t="s">
        <v>78</v>
      </c>
      <c r="D108">
        <f t="shared" ref="D108:J108" si="14">D106*D105</f>
        <v>3850</v>
      </c>
      <c r="E108">
        <f>E106*E105</f>
        <v>540</v>
      </c>
      <c r="F108">
        <f t="shared" si="14"/>
        <v>6300</v>
      </c>
      <c r="G108">
        <f t="shared" si="14"/>
        <v>1200</v>
      </c>
      <c r="H108">
        <f>H106*H105</f>
        <v>968</v>
      </c>
      <c r="I108">
        <f t="shared" si="14"/>
        <v>1032</v>
      </c>
      <c r="J108">
        <f t="shared" si="14"/>
        <v>1020</v>
      </c>
      <c r="K108">
        <f>K106*K105</f>
        <v>1140</v>
      </c>
      <c r="L108">
        <f>L106*L105</f>
        <v>460</v>
      </c>
      <c r="N108">
        <f>SUM(D108:M108)</f>
        <v>16510</v>
      </c>
    </row>
    <row r="109" spans="2:14" x14ac:dyDescent="0.35">
      <c r="B109" t="s">
        <v>50</v>
      </c>
      <c r="D109">
        <f>D106*3</f>
        <v>231</v>
      </c>
      <c r="E109">
        <f>E106*3</f>
        <v>27</v>
      </c>
      <c r="F109">
        <f>F106*4</f>
        <v>360</v>
      </c>
      <c r="G109">
        <f>G106*4</f>
        <v>60</v>
      </c>
      <c r="H109">
        <f>H106*4</f>
        <v>44</v>
      </c>
      <c r="I109">
        <f>I106*5</f>
        <v>60</v>
      </c>
      <c r="J109">
        <f>J106*5</f>
        <v>50</v>
      </c>
      <c r="K109">
        <f>K106*5</f>
        <v>60</v>
      </c>
      <c r="L109">
        <f>L106*6</f>
        <v>24</v>
      </c>
      <c r="N109">
        <f>SUM(D109:L109)</f>
        <v>916</v>
      </c>
    </row>
    <row r="111" spans="2:14" ht="18.5" hidden="1" x14ac:dyDescent="0.45">
      <c r="B111" s="24" t="s">
        <v>96</v>
      </c>
      <c r="C111" s="31"/>
      <c r="D111" s="32" t="s">
        <v>68</v>
      </c>
      <c r="E111" s="32" t="s">
        <v>69</v>
      </c>
      <c r="F111" s="32" t="s">
        <v>70</v>
      </c>
      <c r="G111" s="32" t="s">
        <v>71</v>
      </c>
      <c r="H111" s="32" t="s">
        <v>72</v>
      </c>
      <c r="I111" s="32" t="s">
        <v>74</v>
      </c>
      <c r="J111" s="32" t="s">
        <v>75</v>
      </c>
      <c r="K111" s="32" t="s">
        <v>103</v>
      </c>
      <c r="L111" s="32" t="s">
        <v>77</v>
      </c>
      <c r="M111" s="31"/>
      <c r="N111" s="31" t="s">
        <v>49</v>
      </c>
    </row>
    <row r="112" spans="2:14" ht="15" hidden="1" thickBot="1" x14ac:dyDescent="0.4">
      <c r="B112" s="31"/>
      <c r="C112" s="31"/>
      <c r="D112" s="32">
        <v>50</v>
      </c>
      <c r="E112" s="32">
        <v>60</v>
      </c>
      <c r="F112" s="32">
        <v>70</v>
      </c>
      <c r="G112" s="32">
        <v>80</v>
      </c>
      <c r="H112" s="32">
        <v>88</v>
      </c>
      <c r="I112" s="32">
        <v>86</v>
      </c>
      <c r="J112" s="32">
        <v>102</v>
      </c>
      <c r="K112" s="32">
        <v>95</v>
      </c>
      <c r="L112" s="32">
        <v>115</v>
      </c>
      <c r="M112" s="31"/>
    </row>
    <row r="113" spans="2:14" ht="15.5" hidden="1" thickTop="1" thickBot="1" x14ac:dyDescent="0.4">
      <c r="B113" s="45" t="s">
        <v>93</v>
      </c>
      <c r="D113" s="45">
        <v>78</v>
      </c>
      <c r="E113" s="45">
        <v>9</v>
      </c>
      <c r="F113" s="45">
        <v>84</v>
      </c>
      <c r="G113" s="45">
        <v>15</v>
      </c>
      <c r="H113" s="45">
        <v>17</v>
      </c>
      <c r="I113" s="45">
        <v>26</v>
      </c>
      <c r="J113" s="45">
        <v>6</v>
      </c>
      <c r="K113" s="45">
        <v>0</v>
      </c>
      <c r="L113" s="45">
        <v>5</v>
      </c>
      <c r="M113" s="31"/>
      <c r="N113" s="45">
        <f>SUM(D113:L113)</f>
        <v>240</v>
      </c>
    </row>
    <row r="114" spans="2:14" ht="15.5" hidden="1" thickTop="1" thickBot="1" x14ac:dyDescent="0.4">
      <c r="B114" s="46" t="s">
        <v>94</v>
      </c>
      <c r="D114" s="161" cm="1">
        <f t="array" ref="D114">SUM(D113:E113/N113)</f>
        <v>0.36249999999999999</v>
      </c>
      <c r="E114" s="162"/>
      <c r="F114" s="161" cm="1">
        <f t="array" ref="F114">SUM(F113:H113/N113)</f>
        <v>0.48333333333333328</v>
      </c>
      <c r="G114" s="163"/>
      <c r="H114" s="162"/>
      <c r="I114" s="166" cm="1">
        <f t="array" ref="I114">SUM(I113:K113/N113)</f>
        <v>0.13333333333333333</v>
      </c>
      <c r="J114" s="167"/>
      <c r="K114" s="168"/>
      <c r="L114" s="47">
        <f>L113/N113</f>
        <v>2.0833333333333332E-2</v>
      </c>
      <c r="M114" s="50"/>
      <c r="N114" s="48">
        <f>SUM(D114:L114)</f>
        <v>0.99999999999999989</v>
      </c>
    </row>
    <row r="115" spans="2:14" ht="15" hidden="1" thickTop="1" x14ac:dyDescent="0.35">
      <c r="B115" t="s">
        <v>78</v>
      </c>
      <c r="D115">
        <f t="shared" ref="D115" si="15">D113*D112</f>
        <v>3900</v>
      </c>
      <c r="E115">
        <f>E113*E112</f>
        <v>540</v>
      </c>
      <c r="F115">
        <f>F113*F112</f>
        <v>5880</v>
      </c>
      <c r="G115">
        <f t="shared" ref="G115" si="16">G113*G112</f>
        <v>1200</v>
      </c>
      <c r="H115">
        <f>H113*H112</f>
        <v>1496</v>
      </c>
      <c r="I115">
        <f t="shared" ref="I115:J115" si="17">I113*I112</f>
        <v>2236</v>
      </c>
      <c r="J115">
        <f t="shared" si="17"/>
        <v>612</v>
      </c>
      <c r="K115">
        <f>K113*K112</f>
        <v>0</v>
      </c>
      <c r="L115">
        <f>L113*L112</f>
        <v>575</v>
      </c>
      <c r="N115">
        <f>SUM(D115:L115)</f>
        <v>16439</v>
      </c>
    </row>
  </sheetData>
  <mergeCells count="7">
    <mergeCell ref="B9:N9"/>
    <mergeCell ref="D107:E107"/>
    <mergeCell ref="F107:H107"/>
    <mergeCell ref="I107:K107"/>
    <mergeCell ref="D114:E114"/>
    <mergeCell ref="F114:H114"/>
    <mergeCell ref="I114:K114"/>
  </mergeCells>
  <pageMargins left="0.70866141732283472" right="0.70866141732283472" top="0.74803149606299213" bottom="0.74803149606299213" header="0.31496062992125984" footer="0.31496062992125984"/>
  <pageSetup paperSize="9" scale="67" fitToHeight="2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43CDAE361C9B84A95484AAA2EA5245C" ma:contentTypeVersion="" ma:contentTypeDescription="Create a new document." ma:contentTypeScope="" ma:versionID="621fb8465e0d5ddb0bf8bb3a619efcc6">
  <xsd:schema xmlns:xsd="http://www.w3.org/2001/XMLSchema" xmlns:xs="http://www.w3.org/2001/XMLSchema" xmlns:p="http://schemas.microsoft.com/office/2006/metadata/properties" xmlns:ns2="1b13b381-3851-46a4-adf7-02a9aabcc6c5" targetNamespace="http://schemas.microsoft.com/office/2006/metadata/properties" ma:root="true" ma:fieldsID="c976419f5a382cc7e412b41d276c4f6c" ns2:_="">
    <xsd:import namespace="1b13b381-3851-46a4-adf7-02a9aabcc6c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b13b381-3851-46a4-adf7-02a9aabcc6c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90CD60E0-455C-4A7C-A098-EDB0DE98BE02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7F71D752-54F1-4117-8D32-8C4569A87D34}">
  <ds:schemaRefs>
    <ds:schemaRef ds:uri="http://schemas.microsoft.com/office/2006/metadata/properties"/>
    <ds:schemaRef ds:uri="http://www.w3.org/XML/1998/namespace"/>
    <ds:schemaRef ds:uri="http://purl.org/dc/terms/"/>
    <ds:schemaRef ds:uri="http://purl.org/dc/dcmitype/"/>
    <ds:schemaRef ds:uri="http://purl.org/dc/elements/1.1/"/>
    <ds:schemaRef ds:uri="1b13b381-3851-46a4-adf7-02a9aabcc6c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</ds:schemaRefs>
</ds:datastoreItem>
</file>

<file path=customXml/itemProps3.xml><?xml version="1.0" encoding="utf-8"?>
<ds:datastoreItem xmlns:ds="http://schemas.openxmlformats.org/officeDocument/2006/customXml" ds:itemID="{8AAE6B3A-8237-4631-85D8-2BA38AC3C69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b13b381-3851-46a4-adf7-02a9aabcc6c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6</vt:i4>
      </vt:variant>
      <vt:variant>
        <vt:lpstr>Named Ranges</vt:lpstr>
      </vt:variant>
      <vt:variant>
        <vt:i4>4</vt:i4>
      </vt:variant>
    </vt:vector>
  </HeadingPairs>
  <TitlesOfParts>
    <vt:vector size="10" baseType="lpstr">
      <vt:lpstr>HTC as Extg</vt:lpstr>
      <vt:lpstr>AD as Extg</vt:lpstr>
      <vt:lpstr>Sheet1</vt:lpstr>
      <vt:lpstr>Sheet2</vt:lpstr>
      <vt:lpstr>HTC as Prop (Uplift)</vt:lpstr>
      <vt:lpstr>AD as Prop (Uplift)</vt:lpstr>
      <vt:lpstr>'AD as Extg'!Print_Area</vt:lpstr>
      <vt:lpstr>'AD as Prop (Uplift)'!Print_Area</vt:lpstr>
      <vt:lpstr>'HTC as Extg'!Print_Area</vt:lpstr>
      <vt:lpstr>'HTC as Prop (Uplift)'!Print_Area</vt:lpstr>
    </vt:vector>
  </TitlesOfParts>
  <Company>Savills Plc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Phil Rankin</dc:creator>
  <cp:lastModifiedBy>Oliver Wheeler</cp:lastModifiedBy>
  <cp:lastPrinted>2021-08-05T12:50:19Z</cp:lastPrinted>
  <dcterms:created xsi:type="dcterms:W3CDTF">2021-08-02T15:06:13Z</dcterms:created>
  <dcterms:modified xsi:type="dcterms:W3CDTF">2021-12-10T13:40:13Z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0x010100743CDAE361C9B84A95484AAA2EA5245C</vt:lpwstr>
  </property>
</Properties>
</file>