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Scotch Partners Dropbox\Scotch Projects\Projects\Ashby Farm - H&amp;H Factory Relocation - 5505\10 - Sustainability - Working Folder\04 WLCA\"/>
    </mc:Choice>
  </mc:AlternateContent>
  <xr:revisionPtr revIDLastSave="0" documentId="13_ncr:1_{94231210-C588-4594-83F8-EE7581A785CE}" xr6:coauthVersionLast="47" xr6:coauthVersionMax="47" xr10:uidLastSave="{00000000-0000-0000-0000-000000000000}"/>
  <bookViews>
    <workbookView xWindow="28680" yWindow="-120" windowWidth="29040" windowHeight="15720" firstSheet="3" activeTab="4" xr2:uid="{00000000-000D-0000-FFFF-FFFF00000000}"/>
  </bookViews>
  <sheets>
    <sheet name="Updates" sheetId="14" r:id="rId1"/>
    <sheet name="Introduction" sheetId="8" r:id="rId2"/>
    <sheet name="Pre-app information" sheetId="6" r:id="rId3"/>
    <sheet name="Outline planning stage" sheetId="10" r:id="rId4"/>
    <sheet name="Detailed planning stage" sheetId="11" r:id="rId5"/>
    <sheet name="Post-construction result" sheetId="9" r:id="rId6"/>
    <sheet name="WLC benchmarks" sheetId="12" r:id="rId7"/>
  </sheets>
  <definedNames>
    <definedName name="_Hlk30849479" localSheetId="4">'Detailed planning stage'!#REF!</definedName>
    <definedName name="_Hlk30849479" localSheetId="3">'Outline planning stage'!#REF!</definedName>
    <definedName name="_Hlk30849479" localSheetId="5">'Post-construction result'!#REF!</definedName>
    <definedName name="_Hlk30849479" localSheetId="2">'Pre-app information'!#REF!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S100" i="9" l="1"/>
  <c r="D100" i="11" l="1"/>
  <c r="E26" i="11"/>
  <c r="E25" i="11"/>
  <c r="D26" i="11"/>
  <c r="D25" i="11"/>
  <c r="C26" i="11"/>
  <c r="C25" i="11"/>
  <c r="E44" i="9"/>
  <c r="E43" i="9"/>
  <c r="D44" i="9"/>
  <c r="D43" i="9"/>
  <c r="C44" i="9"/>
  <c r="C43" i="9"/>
  <c r="D26" i="10"/>
  <c r="C26" i="10"/>
  <c r="E26" i="10"/>
  <c r="E25" i="10"/>
  <c r="D25" i="10"/>
  <c r="C25" i="10"/>
  <c r="S83" i="10"/>
  <c r="N121" i="9" l="1"/>
  <c r="O121" i="9"/>
  <c r="F129" i="11" l="1"/>
  <c r="I104" i="10"/>
  <c r="F104" i="10"/>
  <c r="S115" i="11"/>
  <c r="F121" i="9" l="1"/>
  <c r="S103" i="10"/>
  <c r="S120" i="9"/>
  <c r="T129" i="11"/>
  <c r="S128" i="11"/>
  <c r="O129" i="11"/>
  <c r="G129" i="11"/>
  <c r="D76" i="10" l="1"/>
  <c r="I76" i="10"/>
  <c r="H76" i="10"/>
  <c r="I100" i="11"/>
  <c r="H100" i="11"/>
  <c r="I92" i="9"/>
  <c r="H92" i="9"/>
  <c r="D92" i="9"/>
  <c r="S124" i="11" l="1"/>
  <c r="S127" i="11"/>
  <c r="S126" i="11"/>
  <c r="S125" i="11"/>
  <c r="S122" i="11"/>
  <c r="L121" i="9" l="1"/>
  <c r="S101" i="9" l="1"/>
  <c r="S102" i="9"/>
  <c r="S103" i="9"/>
  <c r="S104" i="9"/>
  <c r="S105" i="9"/>
  <c r="S106" i="9"/>
  <c r="S107" i="9"/>
  <c r="S108" i="9"/>
  <c r="S109" i="9"/>
  <c r="S110" i="9"/>
  <c r="S111" i="9"/>
  <c r="S112" i="9"/>
  <c r="S113" i="9"/>
  <c r="S114" i="9"/>
  <c r="S115" i="9"/>
  <c r="S116" i="9"/>
  <c r="S117" i="9"/>
  <c r="S118" i="9"/>
  <c r="S119" i="9"/>
  <c r="I93" i="9"/>
  <c r="H93" i="9"/>
  <c r="D93" i="9"/>
  <c r="I101" i="11"/>
  <c r="H101" i="11"/>
  <c r="D101" i="11"/>
  <c r="T121" i="9"/>
  <c r="R121" i="9"/>
  <c r="R122" i="9" s="1"/>
  <c r="Q121" i="9"/>
  <c r="Q122" i="9" s="1"/>
  <c r="P121" i="9"/>
  <c r="P122" i="9" s="1"/>
  <c r="G40" i="9"/>
  <c r="G41" i="9" s="1"/>
  <c r="L122" i="9"/>
  <c r="K121" i="9"/>
  <c r="K122" i="9" s="1"/>
  <c r="J121" i="9"/>
  <c r="I121" i="9"/>
  <c r="I122" i="9" s="1"/>
  <c r="H121" i="9"/>
  <c r="H122" i="9" s="1"/>
  <c r="G121" i="9"/>
  <c r="F122" i="9"/>
  <c r="E121" i="9"/>
  <c r="E122" i="9" s="1"/>
  <c r="D121" i="9"/>
  <c r="C121" i="9"/>
  <c r="T104" i="10"/>
  <c r="I22" i="10" s="1"/>
  <c r="R104" i="10"/>
  <c r="R105" i="10" s="1"/>
  <c r="Q104" i="10"/>
  <c r="Q105" i="10" s="1"/>
  <c r="P104" i="10"/>
  <c r="P105" i="10" s="1"/>
  <c r="O104" i="10"/>
  <c r="N104" i="10"/>
  <c r="N105" i="10" s="1"/>
  <c r="L104" i="10"/>
  <c r="G22" i="10" s="1"/>
  <c r="K104" i="10"/>
  <c r="J104" i="10"/>
  <c r="J105" i="10" s="1"/>
  <c r="I105" i="10"/>
  <c r="H104" i="10"/>
  <c r="H105" i="10" s="1"/>
  <c r="G104" i="10"/>
  <c r="F105" i="10"/>
  <c r="E104" i="10"/>
  <c r="E105" i="10" s="1"/>
  <c r="D104" i="10"/>
  <c r="C22" i="10" s="1"/>
  <c r="C104" i="10"/>
  <c r="S102" i="10"/>
  <c r="S101" i="10"/>
  <c r="S100" i="10"/>
  <c r="S99" i="10"/>
  <c r="S98" i="10"/>
  <c r="S97" i="10"/>
  <c r="S96" i="10"/>
  <c r="S95" i="10"/>
  <c r="S94" i="10"/>
  <c r="S93" i="10"/>
  <c r="S92" i="10"/>
  <c r="S91" i="10"/>
  <c r="S90" i="10"/>
  <c r="S89" i="10"/>
  <c r="S88" i="10"/>
  <c r="S87" i="10"/>
  <c r="S86" i="10"/>
  <c r="S85" i="10"/>
  <c r="S84" i="10"/>
  <c r="S109" i="11"/>
  <c r="S110" i="11"/>
  <c r="S111" i="11"/>
  <c r="S112" i="11"/>
  <c r="S114" i="11"/>
  <c r="S116" i="11"/>
  <c r="S117" i="11"/>
  <c r="S118" i="11"/>
  <c r="S119" i="11"/>
  <c r="S120" i="11"/>
  <c r="S121" i="11"/>
  <c r="S123" i="11"/>
  <c r="S108" i="11"/>
  <c r="P129" i="11"/>
  <c r="Q129" i="11"/>
  <c r="Q130" i="11" s="1"/>
  <c r="R129" i="11"/>
  <c r="R130" i="11" s="1"/>
  <c r="N129" i="11"/>
  <c r="N130" i="11" s="1"/>
  <c r="L129" i="11"/>
  <c r="J129" i="11"/>
  <c r="J130" i="11" s="1"/>
  <c r="I129" i="11"/>
  <c r="I130" i="11" s="1"/>
  <c r="H129" i="11"/>
  <c r="F130" i="11"/>
  <c r="E129" i="11"/>
  <c r="E130" i="11" s="1"/>
  <c r="D40" i="9" l="1"/>
  <c r="D41" i="9" s="1"/>
  <c r="E22" i="10"/>
  <c r="E23" i="10" s="1"/>
  <c r="D105" i="10"/>
  <c r="C23" i="10"/>
  <c r="D22" i="10"/>
  <c r="D23" i="10" s="1"/>
  <c r="D122" i="9"/>
  <c r="C40" i="9"/>
  <c r="C41" i="9" s="1"/>
  <c r="E40" i="9"/>
  <c r="E41" i="9" s="1"/>
  <c r="P130" i="11"/>
  <c r="H22" i="11"/>
  <c r="H34" i="9" s="1"/>
  <c r="H130" i="11"/>
  <c r="S104" i="10"/>
  <c r="S105" i="10" s="1"/>
  <c r="S121" i="9"/>
  <c r="S122" i="9" s="1"/>
  <c r="O122" i="9"/>
  <c r="H40" i="9"/>
  <c r="H41" i="9" s="1"/>
  <c r="G122" i="9"/>
  <c r="F40" i="9"/>
  <c r="F41" i="9" s="1"/>
  <c r="T122" i="9"/>
  <c r="I40" i="9"/>
  <c r="I41" i="9" s="1"/>
  <c r="G22" i="11"/>
  <c r="G34" i="9" s="1"/>
  <c r="G130" i="11"/>
  <c r="T130" i="11"/>
  <c r="I22" i="11"/>
  <c r="I34" i="9" s="1"/>
  <c r="O105" i="10"/>
  <c r="G105" i="10"/>
  <c r="F22" i="10"/>
  <c r="F23" i="10" s="1"/>
  <c r="T105" i="10"/>
  <c r="C105" i="10"/>
  <c r="K105" i="10"/>
  <c r="L105" i="10"/>
  <c r="G23" i="10"/>
  <c r="O130" i="11"/>
  <c r="L130" i="11"/>
  <c r="C122" i="9"/>
  <c r="N122" i="9"/>
  <c r="J122" i="9"/>
  <c r="I23" i="10"/>
  <c r="H22" i="10"/>
  <c r="H23" i="10" s="1"/>
  <c r="I23" i="11" l="1"/>
  <c r="I35" i="9" s="1"/>
  <c r="H23" i="11"/>
  <c r="H35" i="9" s="1"/>
  <c r="G23" i="11"/>
  <c r="G35" i="9" s="1"/>
  <c r="I77" i="10"/>
  <c r="H77" i="10"/>
  <c r="D77" i="10"/>
  <c r="D129" i="11" l="1"/>
  <c r="C22" i="11" s="1"/>
  <c r="C129" i="11"/>
  <c r="C34" i="9" l="1"/>
  <c r="C130" i="11"/>
  <c r="D130" i="11"/>
  <c r="C23" i="11" l="1"/>
  <c r="C35" i="9" s="1"/>
  <c r="K129" i="11"/>
  <c r="D22" i="11" s="1"/>
  <c r="S113" i="11"/>
  <c r="S129" i="11" s="1"/>
  <c r="D23" i="11" l="1"/>
  <c r="D35" i="9" s="1"/>
  <c r="D34" i="9"/>
  <c r="F22" i="11"/>
  <c r="E22" i="11"/>
  <c r="E34" i="9" s="1"/>
  <c r="K130" i="11"/>
  <c r="S130" i="11"/>
  <c r="F23" i="11" l="1"/>
  <c r="F35" i="9" s="1"/>
  <c r="F34" i="9"/>
  <c r="E23" i="11"/>
  <c r="E35" i="9" s="1"/>
</calcChain>
</file>

<file path=xl/sharedStrings.xml><?xml version="1.0" encoding="utf-8"?>
<sst xmlns="http://schemas.openxmlformats.org/spreadsheetml/2006/main" count="834" uniqueCount="358">
  <si>
    <t>The draft consultation version of the template has been updated as follows:</t>
  </si>
  <si>
    <t>Template tab</t>
  </si>
  <si>
    <t xml:space="preserve">Details </t>
  </si>
  <si>
    <t>Pre-app information</t>
  </si>
  <si>
    <t>Principle 1 expanded to require further details on pre-construction demolition and options explored for retaining existing buildings/structures.</t>
  </si>
  <si>
    <t xml:space="preserve">Removal of Y/N option next to each WLC reduction principle. </t>
  </si>
  <si>
    <t>Outline and Detailed planning Stage &amp; Post-construction result</t>
  </si>
  <si>
    <t>Confirmation of operational modelling process used</t>
  </si>
  <si>
    <t>Confirmation relating to proportion of material quantities included relating to cost</t>
  </si>
  <si>
    <t xml:space="preserve">Confirmation of third party mechanisms </t>
  </si>
  <si>
    <t>Confirmation that the assessment has or can be submitted to the Built Environment Carbon Database</t>
  </si>
  <si>
    <t>Updated assessment summary results to align with new WLC benchmarks</t>
  </si>
  <si>
    <t>Addition of selection of most comparable WLC benchmark selection</t>
  </si>
  <si>
    <t>Addition of details relating to retention of existing structures and buildings</t>
  </si>
  <si>
    <t>Updated note/example text for module B assumptions and end of life scenarios in the 'Material Quantity and End of Life Scenarios' table</t>
  </si>
  <si>
    <t>Addition of details relating to refrigerants to 'Material Quantity and End of Life Scenarios' table</t>
  </si>
  <si>
    <t>Addition of option in assessment table to report A5 emissions as a single number or A5 emissions not related to a building element category</t>
  </si>
  <si>
    <t>Removal of assessment 2</t>
  </si>
  <si>
    <t>Colour coding to reflect cells that require inputs and cells which are updated automatically</t>
  </si>
  <si>
    <t>Post-construction result</t>
  </si>
  <si>
    <t>Addition of confirmation relating to post-construction evidence submission</t>
  </si>
  <si>
    <t>Addition of list of product specific EPDs from products installed in the building</t>
  </si>
  <si>
    <t>Greater London Authority - Whole Life-Cycle Carbon (WLC) Assessment template</t>
  </si>
  <si>
    <t>HOW TO USE THIS SPREADSHEET</t>
  </si>
  <si>
    <t xml:space="preserve">This template should be used by planning applicants to fulfil the requirements of the Mayor's Whole Life-Cycle Carbon (WLC) Assessment policy set out in London Plan Policy SI 2. Before completing and submitting this spreadsheet to the GLA, applicants should read the Whole Life-Cycle Carbon Assessment guidance:  
</t>
  </si>
  <si>
    <t>https://www.london.gov.uk/what-we-do/planning/implementing-london-plan/london-plan-guidance/whole-life-cycle-carbon-assessments-guidance</t>
  </si>
  <si>
    <t xml:space="preserve">Applicants are required to submit a WLC assessment to the GLA at the following three stages: pre-application, outline/detailed planning submission and post-construction. Separate tabs are provided in this spreadsheet for each stage. An outline of the information required at each stage and how to submit it is provided below.  </t>
  </si>
  <si>
    <t>1. Pre-application stage</t>
  </si>
  <si>
    <t xml:space="preserve">At pre-application stage, applicants are required to complete the pre-application information tab of this template to confirm various details about the site and to provide details of the WLC principles which are informing the development of the site. This should be submitted to the GLA along with all other pre-application material. </t>
  </si>
  <si>
    <t>2. Outline/detailed planning submission stage</t>
  </si>
  <si>
    <t xml:space="preserve">At this stage, applicants are required to complete the outline or detailed planning stage tab of this template (whichever is relevant) and submit it to the GLA along with their planning application. This stage of the process requires a baseline WLC assessment against each life-cycle module to be undertaken. </t>
  </si>
  <si>
    <t>3. Post-construction stage</t>
  </si>
  <si>
    <t>At the final stage of the WLC assessment process, applicants should complete the post-construction result tab of this template and submit it to the GLA prior to occupation of the development. This will require an update of the information provided at planning submission stage and for the actual WLC carbon emission figures to be reported using actual material quantities and site emissions during construction. Information should be submitted to:</t>
  </si>
  <si>
    <t>ZeroCarbonPlanning@london.gov.uk</t>
  </si>
  <si>
    <t>QUERIES</t>
  </si>
  <si>
    <t xml:space="preserve">Any queries or feedback on this template should be submitted to: </t>
  </si>
  <si>
    <t>Project details</t>
  </si>
  <si>
    <t>Project name</t>
  </si>
  <si>
    <t>Planning application reference number (if applicable)</t>
  </si>
  <si>
    <t>Use Type</t>
  </si>
  <si>
    <t>Brief description of the project</t>
  </si>
  <si>
    <r>
      <t>GIA (m</t>
    </r>
    <r>
      <rPr>
        <vertAlign val="superscript"/>
        <sz val="10"/>
        <color theme="0"/>
        <rFont val="Arial"/>
        <family val="2"/>
      </rPr>
      <t>2</t>
    </r>
    <r>
      <rPr>
        <sz val="10"/>
        <color theme="0"/>
        <rFont val="Arial"/>
        <family val="2"/>
      </rPr>
      <t>)</t>
    </r>
  </si>
  <si>
    <t>Authors (organisation or individuals)</t>
  </si>
  <si>
    <t xml:space="preserve">Date of assessment </t>
  </si>
  <si>
    <t xml:space="preserve">WLC reduction principles </t>
  </si>
  <si>
    <t>Principle</t>
  </si>
  <si>
    <t>Key benefits</t>
  </si>
  <si>
    <t>Provide examples of how reduction principle has been used, or give reasons why it cannot be used.</t>
  </si>
  <si>
    <t>Reuse and retrofit of existing buildings</t>
  </si>
  <si>
    <t xml:space="preserve">Significant retention and reuse of structures is carbon efficient and reduces construction costs. </t>
  </si>
  <si>
    <t>Confirmation that options for retaining existing buildings and structures have been fully explored before considering substantial demolition</t>
  </si>
  <si>
    <t>[Outline the options that have been considered - plus an explanation of opportunities and limitations, and why demolition outweighs the benefits of retaining existing buildings/structures where applicable]</t>
  </si>
  <si>
    <r>
      <t>Carbon emissions associated with pre-construction demolition (kgCO</t>
    </r>
    <r>
      <rPr>
        <vertAlign val="subscript"/>
        <sz val="10"/>
        <color theme="0"/>
        <rFont val="Arial"/>
        <family val="2"/>
      </rPr>
      <t>2</t>
    </r>
    <r>
      <rPr>
        <sz val="10"/>
        <color theme="0"/>
        <rFont val="Arial"/>
        <family val="2"/>
      </rPr>
      <t>e)</t>
    </r>
  </si>
  <si>
    <r>
      <t>[If estimates are not possible, please apply standard assumption of 50kgCO</t>
    </r>
    <r>
      <rPr>
        <vertAlign val="subscript"/>
        <sz val="10"/>
        <color theme="1"/>
        <rFont val="Arial"/>
        <family val="2"/>
      </rPr>
      <t>2</t>
    </r>
    <r>
      <rPr>
        <sz val="10"/>
        <color theme="1"/>
        <rFont val="Arial"/>
        <family val="2"/>
      </rPr>
      <t>e/m</t>
    </r>
    <r>
      <rPr>
        <vertAlign val="superscript"/>
        <sz val="10"/>
        <color theme="1"/>
        <rFont val="Arial"/>
        <family val="2"/>
      </rPr>
      <t>2</t>
    </r>
    <r>
      <rPr>
        <sz val="10"/>
        <color theme="1"/>
        <rFont val="Arial"/>
        <family val="2"/>
      </rPr>
      <t xml:space="preserve"> of the existing building/s]</t>
    </r>
  </si>
  <si>
    <t>Estimate of the percentage of the new build development which will be made up of existing elements</t>
  </si>
  <si>
    <t>[e.g. X% existing facades; Y% existing foundations; Z% superstructures etc.]</t>
  </si>
  <si>
    <t>Use repurposed or recycled materials</t>
  </si>
  <si>
    <t>Reduces waste and carbon emissions.</t>
  </si>
  <si>
    <t>Material selection</t>
  </si>
  <si>
    <t>Appropriate material choices are key to carbon reduction. Ensuring that materials are selected with consideration of the planned life expectancy of the building reduces waste, the need for replacements and the in-use costs.</t>
  </si>
  <si>
    <t>Minimise operational energy use</t>
  </si>
  <si>
    <t>A 'fabric first' approach should be prioritised to minimise energy demand and reduce carbon and in-use costs.</t>
  </si>
  <si>
    <t>Minimise the carbon emissions associated with operational water use</t>
  </si>
  <si>
    <t>Choice of materials and durability of systems, which help to avoid leakage and subsequent building damage, contribute to reducing the carbon emissions of water use.</t>
  </si>
  <si>
    <t>Disassembly and reuse</t>
  </si>
  <si>
    <t>Designing for future disassembly ensures that products do not become future waste and that they maintain their environmental and economic value.</t>
  </si>
  <si>
    <t>Building shape and form</t>
  </si>
  <si>
    <t>Compact efficient shapes help minimise both operational and embodied carbon emissions from repair and replacement for a given floor area. This leads to a more efficient building overall resulting in lower construction and in use costs.</t>
  </si>
  <si>
    <t>Regenerative design</t>
  </si>
  <si>
    <t xml:space="preserve">Removing carbon emissions from the atmosphere through materials and systems absorbing it makes a direct contribution to carbon reduction. </t>
  </si>
  <si>
    <t>Designing for durability and flexibility</t>
  </si>
  <si>
    <t xml:space="preserve">Durability means that repair and replacement is reduced which in turn helps reduce life-time building costs. A building designed for flexibility can respond with minimum environmental impact to future changing requirements and a changing climate, thus avoiding obsolescence which also underwrites future building value. </t>
  </si>
  <si>
    <t>Optimisation of the relationship between operational and embodied carbon</t>
  </si>
  <si>
    <t>Optimising the relationship between operational and embodied carbon contributes directly to resource efficiency and overall cost reduction.</t>
  </si>
  <si>
    <t>Building life expectancy</t>
  </si>
  <si>
    <t xml:space="preserve">Defining building life expectancy gives guidance to project teams as to the most efficient choices for materials and products. This aids overall resource efficiency, including cost efficiency and helps future proof asset value. </t>
  </si>
  <si>
    <t>Local sourcing</t>
  </si>
  <si>
    <t>Sourcing local materials reduces transport distances and supply chain lengths and has associated local social and economic benefits.</t>
  </si>
  <si>
    <t>Minimising waste</t>
  </si>
  <si>
    <t xml:space="preserve">Waste represents unnecessary and avoidable carbon emissions. Buildings should be designed to minimise construction waste, and to ease repair and replacement with minimum waste, which helps reduce initial and in-use costs. </t>
  </si>
  <si>
    <t>Efficient construction</t>
  </si>
  <si>
    <t>Efficient construction methods (e.g. modular systems, precision manufacturing and modern methods of construction) can contribute to better build quality, reduce construction phase waste and reduce the need for repairs in the post completion and the defects period (snagging).</t>
  </si>
  <si>
    <t>Lightweight construction</t>
  </si>
  <si>
    <t xml:space="preserve">Lightweight construction uses less material which reduces the carbon emissions of the building as there is less material to source, fabricate and deliver to site. </t>
  </si>
  <si>
    <t>Circular economy</t>
  </si>
  <si>
    <t xml:space="preserve">The circular economy principle focusses on a more efficient use of materials which in turn leads to carbon and financial efficiencies. </t>
  </si>
  <si>
    <t>Key</t>
  </si>
  <si>
    <t>Data automatically calculated - no direct input required</t>
  </si>
  <si>
    <t>Use Class</t>
  </si>
  <si>
    <t>Cells that require information / data inputting</t>
  </si>
  <si>
    <t>N/A</t>
  </si>
  <si>
    <t>Assessment details</t>
  </si>
  <si>
    <t>Date of assessment</t>
  </si>
  <si>
    <t>Operational modelling methodology for Module B6 results</t>
  </si>
  <si>
    <t>e.g. SAP or TM54</t>
  </si>
  <si>
    <t>Reference study period (if not 60 years)</t>
  </si>
  <si>
    <t xml:space="preserve">[This cell should only be filled in if the reference study period, i.e. the assumed building life expectancy, exceeds or is less than 60 years. Applicants should state the reference study period in this cell. While the assessment should still be done to 60 years, applicants may, if they choose to, submit an additional assessment of the modules B, C and D for the actual reference study period by copying and pasting an additional 'GWP potential for all life-cycle modules' table, see below].  </t>
  </si>
  <si>
    <t xml:space="preserve">Software tool used </t>
  </si>
  <si>
    <t>Type of EPDs and carbon database used</t>
  </si>
  <si>
    <t>[If using more than one database please list all]</t>
  </si>
  <si>
    <t>Please confirm if 95% of the cost allocated to each building element category has been accounted for in the assessment?</t>
  </si>
  <si>
    <t>[Yes, or please explain any omissions]</t>
  </si>
  <si>
    <t>Explanation of the third-party mechanisms which have been adopted to quality assure this submission</t>
  </si>
  <si>
    <t>Please confirm whether you have submitted this assessment to the Built Environment Carbon Database (https://www.becd.co.uk/) or if you give permission for the GLA to do this on your behalf by checking one of the following boxes</t>
  </si>
  <si>
    <t xml:space="preserve">I have submitted this assessment to the BECD </t>
  </si>
  <si>
    <t>I give permission for the GLA to submit this assessment to the BECD on my behalf</t>
  </si>
  <si>
    <r>
      <t xml:space="preserve">Estimated WLC emissions
</t>
    </r>
    <r>
      <rPr>
        <sz val="10"/>
        <color theme="0"/>
        <rFont val="Arial"/>
        <family val="2"/>
      </rPr>
      <t>N.B. This forms the WLC baseline for the development. The green cells will automatically populate from the tables below</t>
    </r>
  </si>
  <si>
    <t>Module A1-A5 (excluding sequestered carbon)</t>
  </si>
  <si>
    <t>Modules B-C (excl B6 &amp; B7)</t>
  </si>
  <si>
    <t>Modules A-C (excluding B6-B7; including sequestered carbon)</t>
  </si>
  <si>
    <t>Module B1-B5</t>
  </si>
  <si>
    <t>Module B6-B7</t>
  </si>
  <si>
    <t>Module C1-C4</t>
  </si>
  <si>
    <t>Module D</t>
  </si>
  <si>
    <r>
      <t>TOTAL kg CO</t>
    </r>
    <r>
      <rPr>
        <b/>
        <vertAlign val="subscript"/>
        <sz val="10"/>
        <color rgb="FFFFFFFF"/>
        <rFont val="Arial"/>
        <family val="2"/>
      </rPr>
      <t>2</t>
    </r>
    <r>
      <rPr>
        <b/>
        <sz val="10"/>
        <color rgb="FFFFFFFF"/>
        <rFont val="Arial"/>
        <family val="2"/>
      </rPr>
      <t>e</t>
    </r>
  </si>
  <si>
    <r>
      <t>TOTAL kg CO</t>
    </r>
    <r>
      <rPr>
        <b/>
        <vertAlign val="subscript"/>
        <sz val="10"/>
        <color rgb="FFFFFFFF"/>
        <rFont val="Arial"/>
        <family val="2"/>
      </rPr>
      <t>2</t>
    </r>
    <r>
      <rPr>
        <b/>
        <sz val="10"/>
        <color rgb="FFFFFFFF"/>
        <rFont val="Arial"/>
        <family val="2"/>
      </rPr>
      <t>e/m</t>
    </r>
    <r>
      <rPr>
        <b/>
        <vertAlign val="superscript"/>
        <sz val="10"/>
        <color rgb="FFFFFFFF"/>
        <rFont val="Arial"/>
        <family val="2"/>
      </rPr>
      <t>2</t>
    </r>
    <r>
      <rPr>
        <b/>
        <sz val="10"/>
        <color rgb="FFFFFFFF"/>
        <rFont val="Arial"/>
        <family val="2"/>
      </rPr>
      <t xml:space="preserve"> GIA</t>
    </r>
  </si>
  <si>
    <t>Please select most appropriate benchmark from drop-down menu</t>
  </si>
  <si>
    <t>Residential</t>
  </si>
  <si>
    <t>WLC Benchmark</t>
  </si>
  <si>
    <t xml:space="preserve">Aspirational WLC Benchmark </t>
  </si>
  <si>
    <t xml:space="preserve">Comparison with WLC benchmarks (see Appendix 2 of the guidance) </t>
  </si>
  <si>
    <t>[Explain the reasons for any divergences from WLC benchmarks, including against the WLC aspirational benchmarks]</t>
  </si>
  <si>
    <t>Retention of existing buildings and structures</t>
  </si>
  <si>
    <t xml:space="preserve">[Outline the options that have been considered - plus an explanation of opportunities and limitations, and why demolition outweighs the benefits of retaining existing buildings/structures where applicable]		</t>
  </si>
  <si>
    <r>
      <t>Carbon emissions associated with pre-construction demolition (kgCO</t>
    </r>
    <r>
      <rPr>
        <vertAlign val="subscript"/>
        <sz val="10"/>
        <color theme="0"/>
        <rFont val="AngsanaUPC"/>
        <family val="1"/>
        <charset val="222"/>
      </rPr>
      <t>2</t>
    </r>
    <r>
      <rPr>
        <sz val="10"/>
        <color theme="0"/>
        <rFont val="Arial"/>
        <family val="2"/>
      </rPr>
      <t>e)</t>
    </r>
  </si>
  <si>
    <r>
      <t xml:space="preserve">Summary of </t>
    </r>
    <r>
      <rPr>
        <b/>
        <u/>
        <sz val="10"/>
        <color theme="0"/>
        <rFont val="Arial"/>
        <family val="2"/>
      </rPr>
      <t>key actions</t>
    </r>
    <r>
      <rPr>
        <b/>
        <sz val="10"/>
        <color theme="0"/>
        <rFont val="Arial"/>
        <family val="2"/>
      </rPr>
      <t xml:space="preserve"> to reduce whole life-cycle carbon emissions that have informed this assessment, including the WLC reductions</t>
    </r>
  </si>
  <si>
    <t>Actions included in WLC assessment results reported</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</si>
  <si>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</si>
  <si>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[This list does not need to be exhaustive but should identify the actions with the biggest impacts. Insert more lines if needed]</t>
  </si>
  <si>
    <t>Specify further opportunities to reduce the development’s whole life-cycle carbon emissions. including the WLC reduction potential</t>
  </si>
  <si>
    <t>Further potential opportunities</t>
  </si>
  <si>
    <r>
      <t>WLC reduction potential (kg CO</t>
    </r>
    <r>
      <rPr>
        <b/>
        <vertAlign val="subscript"/>
        <sz val="10"/>
        <color theme="1"/>
        <rFont val="Arial"/>
        <family val="2"/>
      </rPr>
      <t>2</t>
    </r>
    <r>
      <rPr>
        <b/>
        <sz val="10"/>
        <color theme="1"/>
        <rFont val="Arial"/>
        <family val="2"/>
      </rPr>
      <t>e/m</t>
    </r>
    <r>
      <rPr>
        <b/>
        <vertAlign val="superscript"/>
        <sz val="10"/>
        <color theme="1"/>
        <rFont val="Arial"/>
        <family val="2"/>
      </rPr>
      <t xml:space="preserve">2 </t>
    </r>
    <r>
      <rPr>
        <b/>
        <sz val="10"/>
        <color theme="1"/>
        <rFont val="Arial"/>
        <family val="2"/>
      </rPr>
      <t>GIA)</t>
    </r>
  </si>
  <si>
    <t>[Insert more lines as needed]</t>
  </si>
  <si>
    <t>MATERIAL QUANTITY AND END OF LIFE SCENARIOS</t>
  </si>
  <si>
    <t>Product and Construction Stage (Module A)</t>
  </si>
  <si>
    <t>Assumptions made with respect to maintenance, repair and replacement cycles (Module B)</t>
  </si>
  <si>
    <r>
      <t>Material 'end of life'</t>
    </r>
    <r>
      <rPr>
        <b/>
        <sz val="10"/>
        <rFont val="Calibri"/>
        <family val="2"/>
      </rPr>
      <t> </t>
    </r>
    <r>
      <rPr>
        <b/>
        <sz val="10"/>
        <rFont val="Arial"/>
        <family val="2"/>
      </rPr>
      <t>scenarios (Module C)</t>
    </r>
  </si>
  <si>
    <t>Benefits and loads beyond the system boundary (Module D)</t>
  </si>
  <si>
    <t>Building element category</t>
  </si>
  <si>
    <t>Material type</t>
  </si>
  <si>
    <t>Material quantity (kg)</t>
  </si>
  <si>
    <t>Estimated reusable materials (kg)</t>
  </si>
  <si>
    <t>Estimated recyclable materials (kg)</t>
  </si>
  <si>
    <t>Note/example</t>
  </si>
  <si>
    <t>Breakdown of material type in each category
[Insert more lines if needed]
e.g. Concrete</t>
  </si>
  <si>
    <t>65000 kg</t>
  </si>
  <si>
    <t xml:space="preserve">For all primary building systems (structure, substructure, envelope, MEP services, internal finishes) including assumed material/product lifespans and annual maintenance/repair % </t>
  </si>
  <si>
    <t>Declare 'end of life' scenario as per project’s Circular Economy Statement, and used in the WLC assessment to produce Module C results</t>
  </si>
  <si>
    <t>0 kg</t>
  </si>
  <si>
    <t>25 kg</t>
  </si>
  <si>
    <t>e.g. Reinforcement</t>
  </si>
  <si>
    <t>5000 kg</t>
  </si>
  <si>
    <t>2 kg</t>
  </si>
  <si>
    <t>8 kg</t>
  </si>
  <si>
    <t>e.g. Formwork</t>
  </si>
  <si>
    <t>250 kg</t>
  </si>
  <si>
    <t>Demolition: Toxic/Hazardous/Contaminated Material Treatment</t>
  </si>
  <si>
    <t>Please add rows where more than 1 material type exists per building element category</t>
  </si>
  <si>
    <t>Major Demolition Works</t>
  </si>
  <si>
    <t>Temporary Support to Adjacent Structures</t>
  </si>
  <si>
    <t>Specialist Ground Works</t>
  </si>
  <si>
    <t>Substructure</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</si>
  <si>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</si>
  <si>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</si>
  <si>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</si>
  <si>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</si>
  <si>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</si>
  <si>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</si>
  <si>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</si>
  <si>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</si>
  <si>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Finishes</t>
  </si>
  <si>
    <t>Fittings, furnishings &amp; equipment (FFE)</t>
  </si>
  <si>
    <t>Services (MEP)</t>
  </si>
  <si>
    <t>Prefabricated Buildings and Building Units</t>
  </si>
  <si>
    <t>Work to Existing Building</t>
  </si>
  <si>
    <t>External works</t>
  </si>
  <si>
    <t>Refrigerants</t>
  </si>
  <si>
    <t>Refrigerant name</t>
  </si>
  <si>
    <t>Initial quantity/charge (kg)</t>
  </si>
  <si>
    <t>Assumed annual leakage rate %</t>
  </si>
  <si>
    <r>
      <t>Refrigerant GWP (kgCO</t>
    </r>
    <r>
      <rPr>
        <b/>
        <vertAlign val="subscript"/>
        <sz val="10"/>
        <rFont val="Arial"/>
        <family val="2"/>
      </rPr>
      <t>2</t>
    </r>
    <r>
      <rPr>
        <b/>
        <sz val="10"/>
        <rFont val="Arial"/>
        <family val="2"/>
      </rPr>
      <t>e/kg)</t>
    </r>
  </si>
  <si>
    <t>End of Life recovery rate %</t>
  </si>
  <si>
    <t>a</t>
  </si>
  <si>
    <t>Refrigerants Type 1 (if applicable) - please see CIBSE TM65 for methodology</t>
  </si>
  <si>
    <t>Please add rows if required</t>
  </si>
  <si>
    <t>b</t>
  </si>
  <si>
    <t>Refrigerants Type 2 (if applicable) - please see CIBSE TM65 for methodology</t>
  </si>
  <si>
    <t>c</t>
  </si>
  <si>
    <t>Refrigerants Type 3 (if applicable) - please see CIBSE TM65 for methodology</t>
  </si>
  <si>
    <t>TOTAL</t>
  </si>
  <si>
    <t>Material intensity (kg/m2 GIA)</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</si>
  <si>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</si>
  <si>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 xml:space="preserve">(negative value) </t>
    </r>
    <r>
      <rPr>
        <b/>
        <sz val="10"/>
        <color rgb="FF000000"/>
        <rFont val="Arial"/>
        <family val="2"/>
      </rPr>
      <t>(kgCO</t>
    </r>
    <r>
      <rPr>
        <b/>
        <vertAlign val="subscript"/>
        <sz val="10"/>
        <color rgb="FF000000"/>
        <rFont val="Arial"/>
        <family val="2"/>
      </rPr>
      <t>2</t>
    </r>
    <r>
      <rPr>
        <b/>
        <sz val="10"/>
        <color rgb="FF000000"/>
        <rFont val="Arial"/>
        <family val="2"/>
      </rPr>
      <t xml:space="preserve">e)  </t>
    </r>
  </si>
  <si>
    <r>
      <t>Product stage (kgCO</t>
    </r>
    <r>
      <rPr>
        <b/>
        <vertAlign val="subscript"/>
        <sz val="10"/>
        <color rgb="FF000000"/>
        <rFont val="Arial"/>
        <family val="2"/>
      </rPr>
      <t>2</t>
    </r>
    <r>
      <rPr>
        <b/>
        <sz val="10"/>
        <color rgb="FF000000"/>
        <rFont val="Arial"/>
        <family val="2"/>
      </rPr>
      <t xml:space="preserve">e)  </t>
    </r>
  </si>
  <si>
    <r>
      <t>Construction process stage (kgCO</t>
    </r>
    <r>
      <rPr>
        <b/>
        <vertAlign val="subscript"/>
        <sz val="10"/>
        <color rgb="FF000000"/>
        <rFont val="Arial"/>
        <family val="2"/>
      </rPr>
      <t>2</t>
    </r>
    <r>
      <rPr>
        <b/>
        <sz val="10"/>
        <color rgb="FF000000"/>
        <rFont val="Arial"/>
        <family val="2"/>
      </rPr>
      <t xml:space="preserve">e)  </t>
    </r>
  </si>
  <si>
    <r>
      <t>Use stage (kgCO</t>
    </r>
    <r>
      <rPr>
        <b/>
        <vertAlign val="subscript"/>
        <sz val="10"/>
        <color rgb="FF000000"/>
        <rFont val="Arial"/>
        <family val="2"/>
      </rPr>
      <t>2</t>
    </r>
    <r>
      <rPr>
        <b/>
        <sz val="10"/>
        <color rgb="FF000000"/>
        <rFont val="Arial"/>
        <family val="2"/>
      </rPr>
      <t xml:space="preserve">e)  </t>
    </r>
  </si>
  <si>
    <r>
      <t>End of Life (EoL) stage (kgCO</t>
    </r>
    <r>
      <rPr>
        <b/>
        <vertAlign val="subscript"/>
        <sz val="10"/>
        <color rgb="FF000000"/>
        <rFont val="Arial"/>
        <family val="2"/>
      </rPr>
      <t>2</t>
    </r>
    <r>
      <rPr>
        <b/>
        <sz val="10"/>
        <color rgb="FF000000"/>
        <rFont val="Arial"/>
        <family val="2"/>
      </rPr>
      <t xml:space="preserve">e)  </t>
    </r>
  </si>
  <si>
    <r>
      <t>TOTAL
Modules A-C 
kgCO</t>
    </r>
    <r>
      <rPr>
        <b/>
        <vertAlign val="subscript"/>
        <sz val="10"/>
        <color rgb="FFFFFFFF"/>
        <rFont val="Arial"/>
        <family val="2"/>
      </rPr>
      <t>2</t>
    </r>
    <r>
      <rPr>
        <b/>
        <sz val="10"/>
        <color rgb="FFFFFFFF"/>
        <rFont val="Arial"/>
        <family val="2"/>
      </rPr>
      <t>e</t>
    </r>
  </si>
  <si>
    <r>
      <t>Benefits and loads beyond the system boundary (kgCO</t>
    </r>
    <r>
      <rPr>
        <b/>
        <vertAlign val="subscript"/>
        <sz val="10"/>
        <color rgb="FF000000"/>
        <rFont val="Arial"/>
        <family val="2"/>
      </rPr>
      <t>2</t>
    </r>
    <r>
      <rPr>
        <b/>
        <sz val="10"/>
        <color rgb="FF000000"/>
        <rFont val="Arial"/>
        <family val="2"/>
      </rPr>
      <t xml:space="preserve">e)  </t>
    </r>
  </si>
  <si>
    <t>Module A</t>
  </si>
  <si>
    <t>Module B</t>
  </si>
  <si>
    <t>Module C</t>
  </si>
  <si>
    <t xml:space="preserve">[A1] to [A3] </t>
  </si>
  <si>
    <t>[A4]</t>
  </si>
  <si>
    <t>[A5]</t>
  </si>
  <si>
    <t>[B1]</t>
  </si>
  <si>
    <t>[B2]</t>
  </si>
  <si>
    <t>[B3]</t>
  </si>
  <si>
    <t>[B4]</t>
  </si>
  <si>
    <t>[B5]</t>
  </si>
  <si>
    <t>[B6]</t>
  </si>
  <si>
    <t>[B7]</t>
  </si>
  <si>
    <t>[C1]</t>
  </si>
  <si>
    <t>[C2]</t>
  </si>
  <si>
    <t>[C3]</t>
  </si>
  <si>
    <t>[C4]</t>
  </si>
  <si>
    <t>[Where only a single C1-C4 is known, please include it here]</t>
  </si>
  <si>
    <t>Temporary Diversion Works</t>
  </si>
  <si>
    <t>Fittings, furnishings &amp; equipment</t>
  </si>
  <si>
    <t>Regulated emissions</t>
  </si>
  <si>
    <t>Unregulated emissions</t>
  </si>
  <si>
    <t>Operational Water</t>
  </si>
  <si>
    <t>Other site construction impacts or overall construction stage [A5] carbon emissions not specific to an individual building element category</t>
  </si>
  <si>
    <t>Notes:</t>
  </si>
  <si>
    <t>1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</si>
  <si>
    <t>Types of EPDs and carbon database used</t>
  </si>
  <si>
    <t>[Yes / No]</t>
  </si>
  <si>
    <t>Explanation of mechanisms which have been adopted to quality assure the submission</t>
  </si>
  <si>
    <t>Estimated WLC emissions
N.B. This forms the WLC baseline for the development. The green cells will automatically populate from the tables below</t>
  </si>
  <si>
    <t>Modules A-C (excl B6 &amp; B7; including sequestered carbon)</t>
  </si>
  <si>
    <t xml:space="preserve">WLC Benchmark </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</si>
  <si>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</si>
  <si>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Assumptions made with respect to maintenance, repair and replacement cycles  (Module B)</t>
  </si>
  <si>
    <t>Initial Charge(kg)</t>
  </si>
  <si>
    <t>Annual leakage rate %</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</si>
  <si>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</si>
  <si>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(negative value)</t>
    </r>
    <r>
      <rPr>
        <b/>
        <sz val="10"/>
        <color rgb="FF000000"/>
        <rFont val="Arial"/>
        <family val="2"/>
      </rPr>
      <t xml:space="preserve"> (kgCO</t>
    </r>
    <r>
      <rPr>
        <b/>
        <vertAlign val="subscript"/>
        <sz val="10"/>
        <color rgb="FF000000"/>
        <rFont val="Arial"/>
        <family val="2"/>
      </rPr>
      <t>2</t>
    </r>
    <r>
      <rPr>
        <b/>
        <sz val="10"/>
        <color rgb="FF000000"/>
        <rFont val="Arial"/>
        <family val="2"/>
      </rPr>
      <t xml:space="preserve">e)  </t>
    </r>
  </si>
  <si>
    <r>
      <t xml:space="preserve">TOTAL - </t>
    </r>
    <r>
      <rPr>
        <sz val="10"/>
        <color rgb="FFFFFFFF"/>
        <rFont val="Arial"/>
        <family val="2"/>
      </rPr>
      <t>kg CO</t>
    </r>
    <r>
      <rPr>
        <vertAlign val="subscript"/>
        <sz val="10"/>
        <color rgb="FFFFFFFF"/>
        <rFont val="Arial"/>
        <family val="2"/>
      </rPr>
      <t>2</t>
    </r>
    <r>
      <rPr>
        <sz val="10"/>
        <color rgb="FFFFFFFF"/>
        <rFont val="Arial"/>
        <family val="2"/>
      </rPr>
      <t>e/m</t>
    </r>
    <r>
      <rPr>
        <vertAlign val="superscript"/>
        <sz val="10"/>
        <color rgb="FFFFFFFF"/>
        <rFont val="Arial"/>
        <family val="2"/>
      </rPr>
      <t>2</t>
    </r>
    <r>
      <rPr>
        <sz val="10"/>
        <color rgb="FFFFFFFF"/>
        <rFont val="Arial"/>
        <family val="2"/>
      </rPr>
      <t xml:space="preserve"> GIA</t>
    </r>
  </si>
  <si>
    <t>[This should align with the software tool used at outline/detailed planning stage]</t>
  </si>
  <si>
    <t>List of product specific EPDs for products that have been installed</t>
  </si>
  <si>
    <t>Product</t>
  </si>
  <si>
    <t>EPD reference number</t>
  </si>
  <si>
    <t>[Please add rows if needed]</t>
  </si>
  <si>
    <t>Please confirm the following post-construction evidence has been submitted with this WLC assessment</t>
  </si>
  <si>
    <t>Site energy (including fuel) use record</t>
  </si>
  <si>
    <t>Contractor confirmation of as-built quantities and specifications</t>
  </si>
  <si>
    <t>Record of material delivery including distance travelled and transportation mode</t>
  </si>
  <si>
    <t>Waste transportation record include waste quantity, distance travelled and transportation mode</t>
  </si>
  <si>
    <t>WLC emissions baseline                                                      
(automatically populated from the 'detailed planning stage' tab)</t>
  </si>
  <si>
    <t>Modules A-C (excl B6-B7; including sequestered carbon)</t>
  </si>
  <si>
    <t xml:space="preserve">Post-construction WLC emissions                                                                                                                                                                                     </t>
  </si>
  <si>
    <t>Module A1-A5</t>
  </si>
  <si>
    <t>Aspirational WLC Benchmark</t>
  </si>
  <si>
    <t xml:space="preserve">Commentary comparing the post-construction results against the WLC emissions baseline  above </t>
  </si>
  <si>
    <t>[Explain the reasons for any divergences from the results against the WLC emissions baseline above]</t>
  </si>
  <si>
    <t xml:space="preserve">Commentary comparing the post-construction results against the WLC benchmarks (see Appendix 2) </t>
  </si>
  <si>
    <t>Confirmation of which options for retaining existing buildings and structures that were under exploration at planning stages have been implemented</t>
  </si>
  <si>
    <r>
      <t>Actual carbon emissions associated with pre-construction demolition (kgCO</t>
    </r>
    <r>
      <rPr>
        <vertAlign val="subscript"/>
        <sz val="10"/>
        <color theme="0"/>
        <rFont val="Arial"/>
        <family val="2"/>
      </rPr>
      <t>2</t>
    </r>
    <r>
      <rPr>
        <sz val="10"/>
        <color theme="0"/>
        <rFont val="Arial"/>
        <family val="2"/>
      </rPr>
      <t>e)</t>
    </r>
  </si>
  <si>
    <t>Estimate of the percentage of the new build development which is made up of existing elements</t>
  </si>
  <si>
    <r>
      <t xml:space="preserve">Summary of </t>
    </r>
    <r>
      <rPr>
        <b/>
        <u/>
        <sz val="10"/>
        <color theme="0"/>
        <rFont val="Arial"/>
        <family val="2"/>
      </rPr>
      <t>key actions</t>
    </r>
    <r>
      <rPr>
        <b/>
        <sz val="10"/>
        <color theme="0"/>
        <rFont val="Arial"/>
        <family val="2"/>
      </rPr>
      <t xml:space="preserve"> undertaken to reduce whole life-cycle carbon emissions, including the reductions achieved</t>
    </r>
  </si>
  <si>
    <t>Action undertaken</t>
  </si>
  <si>
    <r>
      <t>WLC reduction achieved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</si>
  <si>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Lessons learnt from the process of undertaking a WLC assessment that will inform future projects</t>
  </si>
  <si>
    <t xml:space="preserve">i.e. Design options or materials that could be used, design principles that could be applied. </t>
  </si>
  <si>
    <t>[Insert more lines if needed]</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</si>
  <si>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</si>
  <si>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rPr>
        <vertAlign val="superscript"/>
        <sz val="10"/>
        <color rgb="FF000000"/>
        <rFont val="Arial"/>
        <family val="2"/>
      </rPr>
      <t>1</t>
    </r>
    <r>
      <rPr>
        <sz val="10"/>
        <color rgb="FF000000"/>
        <rFont val="Arial"/>
        <family val="2"/>
      </rPr>
      <t xml:space="preserve">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r>
  </si>
  <si>
    <t>Available benchmarks</t>
  </si>
  <si>
    <t>Offices</t>
  </si>
  <si>
    <t>Schools, Universities etc.</t>
  </si>
  <si>
    <t>Retail</t>
  </si>
  <si>
    <t>WLC benchmark</t>
  </si>
  <si>
    <t>A1-A5</t>
  </si>
  <si>
    <t>B-C (excl B6 &amp; B7)</t>
  </si>
  <si>
    <t>A-C (excl B6 &amp; B7)</t>
  </si>
  <si>
    <t>&lt;950</t>
  </si>
  <si>
    <t>&lt;450</t>
  </si>
  <si>
    <t>&lt;1400</t>
  </si>
  <si>
    <t>&lt;850</t>
  </si>
  <si>
    <t>&lt;350</t>
  </si>
  <si>
    <t>&lt;1200</t>
  </si>
  <si>
    <t>&lt;750</t>
  </si>
  <si>
    <t>&lt;250</t>
  </si>
  <si>
    <t>&lt;1000</t>
  </si>
  <si>
    <t>&lt;200</t>
  </si>
  <si>
    <t>&lt;1050</t>
  </si>
  <si>
    <t>Aspirational WLC benchmark</t>
  </si>
  <si>
    <t>&lt;600</t>
  </si>
  <si>
    <t>&lt;370</t>
  </si>
  <si>
    <t>&lt;970</t>
  </si>
  <si>
    <t>&lt;500</t>
  </si>
  <si>
    <t>&lt;300</t>
  </si>
  <si>
    <t>&lt;800</t>
  </si>
  <si>
    <t>&lt;175</t>
  </si>
  <si>
    <t>&lt;675</t>
  </si>
  <si>
    <t>&lt;550</t>
  </si>
  <si>
    <t>&lt;140</t>
  </si>
  <si>
    <t>&lt;690</t>
  </si>
  <si>
    <t>Light Industrial</t>
  </si>
  <si>
    <t>Artisan Gun Making Workshop Relocation: Ashby Farm</t>
  </si>
  <si>
    <t>Demolition of the existing site buildings (with central timber framed barn retained), removal of existing hardstanding and menage area and the redevelopment of the site to provide a new high quality workshop facility including associated access improvements, parking, hard and soft landscaping, sustainable drainage and ecological enhancements.</t>
  </si>
  <si>
    <t>Scotch Partners</t>
  </si>
  <si>
    <t>TM54</t>
  </si>
  <si>
    <t xml:space="preserve">One Click LCA </t>
  </si>
  <si>
    <t>Yes</t>
  </si>
  <si>
    <t>The assessment has been undertaken in line with Royal Institution of Chartered Surveyors (RICS) 2nd Edition Whole Life Carbon Assessment For The Built Environment, using the RICS approved software One Click LCA. This report is based upon the RIBA Stage 2 design, largely using information provided from the cost consultant and wider design team. Reasonable assumptions based on industry best practices, were made when data was not available.
The aim of this report is to demonstrate the baseline carbon emissions associated with the development in comparison against Greater London Authority (GLA) Benchmarks. This study follows guidance within the London Plan Guidance: Whole Life-Cycle Carbon Assessments (March 2022).This assessment has undergone the following quality assurance checks:
-	Internal QA process, including WLC assessor not involved in the project reviewing assessment.
-	A 15% contingency buffer has been applied to all results due to the early stage in design to allow scope for material specification at a later stage in design.</t>
  </si>
  <si>
    <t xml:space="preserve">Select equipment and materials with an Environmental Product Declaration (EPD) so that the carbon impact can be accurately reported. </t>
  </si>
  <si>
    <t>Review refrigerant specifications to assess options with lower global warming potential (GWP), for example comparing R454B (GWP 491 kg CO₂e/kg) and R32 (GWP 677 kg CO₂e/kg) against R290 (GWP 4 kg CO₂e/kg).</t>
  </si>
  <si>
    <t xml:space="preserve">Ensure the design team engages with the Pre Demolition Audit to assess if reusing the existing buildings framing panels / systems is viable. These opportunities will need to be well defined prior to contractor engagement. </t>
  </si>
  <si>
    <t xml:space="preserve">Explore specifications to understand if steel options with higher recycled content is feasible. </t>
  </si>
  <si>
    <t>Reinforcement for concrete (rebar)</t>
  </si>
  <si>
    <t>Ready-mix concrete for external walls and floors</t>
  </si>
  <si>
    <t>PUR (polyurethane foam) insulation</t>
  </si>
  <si>
    <t>Ready-mix concrete for foundations and internal walls</t>
  </si>
  <si>
    <t>Crush for aggregate</t>
  </si>
  <si>
    <t>Incineration</t>
  </si>
  <si>
    <t>Exploration and design with natural materials - timber frame facade.</t>
  </si>
  <si>
    <t>Exploration of reuse of onsite material options - reclaimed brick cladding.</t>
  </si>
  <si>
    <t>Specified R290 (Low GWP of 4kg CO2e/kg)</t>
  </si>
  <si>
    <t>Following RICS guidance on concrete and steel</t>
  </si>
  <si>
    <r>
      <t>50kgCO</t>
    </r>
    <r>
      <rPr>
        <vertAlign val="subscript"/>
        <sz val="10"/>
        <color theme="1"/>
        <rFont val="Arial"/>
        <family val="2"/>
      </rPr>
      <t>2</t>
    </r>
    <r>
      <rPr>
        <sz val="10"/>
        <color theme="1"/>
        <rFont val="Arial"/>
        <family val="2"/>
      </rPr>
      <t>e/m</t>
    </r>
    <r>
      <rPr>
        <vertAlign val="superscript"/>
        <sz val="10"/>
        <color theme="1"/>
        <rFont val="Arial"/>
        <family val="2"/>
      </rPr>
      <t>2</t>
    </r>
  </si>
  <si>
    <t>As per RICS v2 std.</t>
  </si>
  <si>
    <t>Mortar</t>
  </si>
  <si>
    <t>Steel recycling</t>
  </si>
  <si>
    <t>Use in backfill</t>
  </si>
  <si>
    <t>Gypsum plaster (interior applications)</t>
  </si>
  <si>
    <t>Landfill (inert)</t>
  </si>
  <si>
    <t>Concrete crushed for aggregate</t>
  </si>
  <si>
    <t>Plain wood/timber (softwood and hardwood)</t>
  </si>
  <si>
    <t>Hot-dip galvanized/zinc coated steel</t>
  </si>
  <si>
    <t>Steel Recycling</t>
  </si>
  <si>
    <t>Recycling</t>
  </si>
  <si>
    <t>Structural concrete (beams, columns, piling)</t>
  </si>
  <si>
    <t>Rebar separation, concrete crushed for aggregate</t>
  </si>
  <si>
    <t>Brick, common clay brick</t>
  </si>
  <si>
    <t>Other steel/iron</t>
  </si>
  <si>
    <t>Door and window parts</t>
  </si>
  <si>
    <t>Wood and wood board doors</t>
  </si>
  <si>
    <t>Pipes (water, heating, sewage)</t>
  </si>
  <si>
    <t>HVAC components</t>
  </si>
  <si>
    <t>Ventilation ducts and channels</t>
  </si>
  <si>
    <t>Lighting</t>
  </si>
  <si>
    <t>Electrification components</t>
  </si>
  <si>
    <t>Cables</t>
  </si>
  <si>
    <t>Other building technology systems</t>
  </si>
  <si>
    <t>Stainless Steel</t>
  </si>
  <si>
    <t>Water heating and handling equipment</t>
  </si>
  <si>
    <t>Sand, soil and gravel</t>
  </si>
  <si>
    <t>Other precast concrete products</t>
  </si>
  <si>
    <t>Recycled soil and aggregates</t>
  </si>
  <si>
    <t>Leveling screeds (for floors)</t>
  </si>
  <si>
    <t>Leave on site</t>
  </si>
  <si>
    <t>Separate rebar, crush concrete for aggregate</t>
  </si>
  <si>
    <t>R32</t>
  </si>
  <si>
    <t>R290</t>
  </si>
  <si>
    <t>R454B</t>
  </si>
  <si>
    <t xml:space="preserve">A pre-redevelopment audit has been undertaken by Velocity. The audit confirms that the existing site is currently an agricultural farm and equestrian centre with a range of stables, farm buildings and temporary structures. The audit confirms that the existing structures on site are of low quality and not considered well suited for alteration to meet the development brief to provide a gun manufacturing facility. 
Demolish the derelict buildings and hardstanding across the site, reuse the timber framing from one barn to enhance design cohesion and marry the building with the site
Retaining structural frame of 1no historic barn as part of proposals. Will be investigating possibility of recycling and re-using elsewhere/ selling structural frames of barns which will not be retained as part of proposals.
External works can be regraded, keeping the material on site.	</t>
  </si>
  <si>
    <t>0% existing facades; 20% existing foundations; 15% superstructures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</si>
</sst>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quot;kg&quot;"/>
    <numFmt numFmtId="165" formatCode="##,##0\ &quot;kg CO2e/m2 GIA&quot;"/>
    <numFmt numFmtId="166" formatCode="##,##0\ &quot;kg CO2e&quot;"/>
    <numFmt numFmtId="167" formatCode="[$-F800]dddd\,\ mmmm\ dd\,\ yyyy"/>
    <numFmt numFmtId="168" formatCode="##,##0\ &quot;kg/m2 GIA&quot;"/>
    <numFmt numFmtId="169" formatCode="0.000"/>
  </numFmts>
  <fonts count="44" x14ac:knownFonts="1">
    <font>
      <sz val="10"/>
      <color theme="1"/>
      <name val="Arial"/>
      <family val="2"/>
    </font>
    <font>
      <b/>
      <sz val="10"/>
      <color theme="0"/>
      <name val="Arial"/>
      <family val="2"/>
    </font>
    <font>
      <sz val="10"/>
      <color theme="0"/>
      <name val="Arial"/>
      <family val="2"/>
    </font>
    <font>
      <sz val="10"/>
      <color theme="1"/>
      <name val="Times New Roman"/>
      <family val="1"/>
    </font>
    <font>
      <sz val="10"/>
      <name val="Arial"/>
      <family val="2"/>
    </font>
    <font>
      <vertAlign val="superscript"/>
      <sz val="10"/>
      <color theme="0"/>
      <name val="Arial"/>
      <family val="2"/>
    </font>
    <font>
      <b/>
      <sz val="10"/>
      <color rgb="FF000000"/>
      <name val="Arial"/>
      <family val="2"/>
    </font>
    <font>
      <b/>
      <sz val="10"/>
      <color rgb="FFFFFFFF"/>
      <name val="Arial"/>
      <family val="2"/>
    </font>
    <font>
      <sz val="10"/>
      <color rgb="FF313231"/>
      <name val="Arial"/>
      <family val="2"/>
    </font>
    <font>
      <sz val="10"/>
      <color rgb="FFFFFFFF"/>
      <name val="Arial"/>
      <family val="2"/>
    </font>
    <font>
      <b/>
      <sz val="10"/>
      <name val="Arial"/>
      <family val="2"/>
    </font>
    <font>
      <sz val="10"/>
      <color rgb="FF000000"/>
      <name val="Arial"/>
      <family val="2"/>
    </font>
    <font>
      <sz val="10"/>
      <color rgb="FF808080"/>
      <name val="Arial"/>
      <family val="2"/>
    </font>
    <font>
      <vertAlign val="superscript"/>
      <sz val="10"/>
      <color rgb="FF000000"/>
      <name val="Arial"/>
      <family val="2"/>
    </font>
    <font>
      <b/>
      <sz val="10"/>
      <color rgb="FFFF0000"/>
      <name val="Arial"/>
      <family val="2"/>
    </font>
    <font>
      <b/>
      <sz val="10"/>
      <color theme="1"/>
      <name val="Arial"/>
      <family val="2"/>
    </font>
    <font>
      <b/>
      <sz val="16"/>
      <color theme="1"/>
      <name val="Arial"/>
      <family val="2"/>
    </font>
    <font>
      <sz val="10"/>
      <color rgb="FFFF0000"/>
      <name val="Arial"/>
      <family val="2"/>
    </font>
    <font>
      <b/>
      <sz val="16"/>
      <color rgb="FF33CCCC"/>
      <name val="Arial"/>
      <family val="2"/>
    </font>
    <font>
      <u/>
      <sz val="10"/>
      <color theme="10"/>
      <name val="Arial"/>
      <family val="2"/>
    </font>
    <font>
      <b/>
      <sz val="15.5"/>
      <color rgb="FF009999"/>
      <name val="Arial"/>
      <family val="2"/>
    </font>
    <font>
      <b/>
      <sz val="10"/>
      <color rgb="FF009999"/>
      <name val="Arial"/>
      <family val="2"/>
    </font>
    <font>
      <b/>
      <vertAlign val="subscript"/>
      <sz val="10"/>
      <color rgb="FFFFFFFF"/>
      <name val="Arial"/>
      <family val="2"/>
    </font>
    <font>
      <b/>
      <vertAlign val="superscript"/>
      <sz val="10"/>
      <color rgb="FFFFFFFF"/>
      <name val="Arial"/>
      <family val="2"/>
    </font>
    <font>
      <b/>
      <vertAlign val="subscript"/>
      <sz val="10"/>
      <color theme="1"/>
      <name val="Arial"/>
      <family val="2"/>
    </font>
    <font>
      <b/>
      <vertAlign val="superscript"/>
      <sz val="10"/>
      <color theme="1"/>
      <name val="Arial"/>
      <family val="2"/>
    </font>
    <font>
      <b/>
      <sz val="18"/>
      <color rgb="FF006699"/>
      <name val="Arial"/>
      <family val="2"/>
    </font>
    <font>
      <sz val="10"/>
      <color rgb="FF006699"/>
      <name val="Arial"/>
      <family val="2"/>
    </font>
    <font>
      <b/>
      <sz val="10"/>
      <color rgb="FF006699"/>
      <name val="Arial"/>
      <family val="2"/>
    </font>
    <font>
      <b/>
      <sz val="18"/>
      <color rgb="FF660066"/>
      <name val="Arial"/>
      <family val="2"/>
    </font>
    <font>
      <b/>
      <sz val="10"/>
      <name val="Calibri"/>
      <family val="2"/>
    </font>
    <font>
      <sz val="10"/>
      <name val="Times New Roman"/>
      <family val="1"/>
    </font>
    <font>
      <b/>
      <u/>
      <sz val="10"/>
      <color theme="0"/>
      <name val="Arial"/>
      <family val="2"/>
    </font>
    <font>
      <sz val="8"/>
      <name val="Arial"/>
      <family val="2"/>
    </font>
    <font>
      <b/>
      <sz val="10"/>
      <color rgb="FF00CC99"/>
      <name val="Arial"/>
      <family val="2"/>
    </font>
    <font>
      <vertAlign val="subscript"/>
      <sz val="10"/>
      <color theme="0"/>
      <name val="Arial"/>
      <family val="2"/>
    </font>
    <font>
      <i/>
      <sz val="10"/>
      <color theme="1"/>
      <name val="Arial"/>
      <family val="2"/>
    </font>
    <font>
      <b/>
      <vertAlign val="subscript"/>
      <sz val="10"/>
      <color rgb="FF000000"/>
      <name val="Arial"/>
      <family val="2"/>
    </font>
    <font>
      <vertAlign val="subscript"/>
      <sz val="10"/>
      <color rgb="FFFFFFFF"/>
      <name val="Arial"/>
      <family val="2"/>
    </font>
    <font>
      <vertAlign val="superscript"/>
      <sz val="10"/>
      <color rgb="FFFFFFFF"/>
      <name val="Arial"/>
      <family val="2"/>
    </font>
    <font>
      <b/>
      <vertAlign val="subscript"/>
      <sz val="10"/>
      <name val="Arial"/>
      <family val="2"/>
    </font>
    <font>
      <vertAlign val="superscript"/>
      <sz val="10"/>
      <color theme="1"/>
      <name val="Arial"/>
      <family val="2"/>
    </font>
    <font>
      <vertAlign val="subscript"/>
      <sz val="10"/>
      <color theme="1"/>
      <name val="Arial"/>
      <family val="2"/>
    </font>
    <font>
      <vertAlign val="subscript"/>
      <sz val="10"/>
      <color theme="0"/>
      <name val="AngsanaUPC"/>
      <family val="1"/>
      <charset val="222"/>
    </font>
  </fonts>
  <fills count="1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A6A6A6"/>
        <bgColor indexed="64"/>
      </patternFill>
    </fill>
    <fill>
      <patternFill patternType="solid">
        <fgColor rgb="FF009999"/>
        <bgColor indexed="64"/>
      </patternFill>
    </fill>
    <fill>
      <patternFill patternType="solid">
        <fgColor rgb="FFCCFFFF"/>
        <bgColor indexed="64"/>
      </patternFill>
    </fill>
    <fill>
      <patternFill patternType="solid">
        <fgColor rgb="FF006699"/>
        <bgColor indexed="64"/>
      </patternFill>
    </fill>
    <fill>
      <patternFill patternType="solid">
        <fgColor rgb="FF99CCFF"/>
        <bgColor indexed="64"/>
      </patternFill>
    </fill>
    <fill>
      <patternFill patternType="solid">
        <fgColor rgb="FF660066"/>
        <bgColor indexed="64"/>
      </patternFill>
    </fill>
    <fill>
      <patternFill patternType="solid">
        <fgColor rgb="FFCCCCFF"/>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9BC2E6"/>
        <bgColor indexed="64"/>
      </patternFill>
    </fill>
  </fills>
  <borders count="5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diagonalUp="1" diagonalDown="1">
      <left/>
      <right/>
      <top/>
      <bottom/>
      <diagonal style="thin">
        <color indexed="64"/>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diagonalUp="1" diagonalDown="1">
      <left style="thin">
        <color auto="1"/>
      </left>
      <right style="thin">
        <color auto="1"/>
      </right>
      <top/>
      <bottom/>
      <diagonal style="thin">
        <color auto="1"/>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style="thin">
        <color auto="1"/>
      </bottom>
      <diagonal style="thin">
        <color auto="1"/>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diagonalUp="1" diagonalDown="1">
      <left/>
      <right/>
      <top style="thin">
        <color indexed="64"/>
      </top>
      <bottom style="medium">
        <color indexed="64"/>
      </bottom>
      <diagonal style="thin">
        <color indexed="64"/>
      </diagonal>
    </border>
    <border diagonalUp="1" diagonalDown="1">
      <left/>
      <right/>
      <top style="medium">
        <color indexed="64"/>
      </top>
      <bottom style="thin">
        <color indexed="64"/>
      </bottom>
      <diagonal style="thin">
        <color indexed="64"/>
      </diagonal>
    </border>
    <border>
      <left style="medium">
        <color indexed="64"/>
      </left>
      <right/>
      <top/>
      <bottom style="medium">
        <color indexed="64"/>
      </bottom>
      <diagonal/>
    </border>
    <border>
      <left style="medium">
        <color indexed="64"/>
      </left>
      <right style="medium">
        <color indexed="64"/>
      </right>
      <top/>
      <bottom style="thin">
        <color auto="1"/>
      </bottom>
      <diagonal/>
    </border>
    <border diagonalUp="1" diagonalDown="1">
      <left/>
      <right/>
      <top/>
      <bottom style="medium">
        <color indexed="64"/>
      </bottom>
      <diagonal style="thin">
        <color indexed="64"/>
      </diagonal>
    </border>
    <border>
      <left style="medium">
        <color indexed="64"/>
      </left>
      <right style="medium">
        <color indexed="64"/>
      </right>
      <top/>
      <bottom style="medium">
        <color indexed="64"/>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diagonalUp="1" diagonalDown="1">
      <left style="thin">
        <color rgb="FF000000"/>
      </left>
      <right style="thin">
        <color rgb="FF000000"/>
      </right>
      <top style="thin">
        <color rgb="FF000000"/>
      </top>
      <bottom style="thin">
        <color rgb="FF000000"/>
      </bottom>
      <diagonal style="thin">
        <color indexed="64"/>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diagonalUp="1" diagonalDown="1">
      <left style="thin">
        <color rgb="FF000000"/>
      </left>
      <right style="thin">
        <color rgb="FF000000"/>
      </right>
      <top/>
      <bottom style="thin">
        <color rgb="FF000000"/>
      </bottom>
      <diagonal style="thin">
        <color indexed="64"/>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2">
    <xf numFmtId="0" fontId="0" fillId="0" borderId="0"/>
    <xf numFmtId="0" fontId="19" fillId="0" borderId="0" applyNumberFormat="0" applyFill="0" applyBorder="0" applyAlignment="0" applyProtection="0"/>
  </cellStyleXfs>
  <cellXfs count="491">
    <xf numFmtId="0" fontId="0" fillId="0" borderId="0" xfId="0"/>
    <xf numFmtId="0" fontId="16" fillId="0" borderId="0" xfId="0" applyFont="1"/>
    <xf numFmtId="0" fontId="0" fillId="0" borderId="0" xfId="0" applyAlignment="1">
      <alignment vertical="top"/>
    </xf>
    <xf numFmtId="0" fontId="18" fillId="0" borderId="0" xfId="0" applyFont="1"/>
    <xf numFmtId="0" fontId="2" fillId="0" borderId="0" xfId="0" applyFont="1"/>
    <xf numFmtId="0" fontId="19" fillId="0" borderId="0" xfId="1" applyAlignment="1">
      <alignment vertical="top"/>
    </xf>
    <xf numFmtId="0" fontId="20" fillId="0" borderId="0" xfId="0" applyFont="1"/>
    <xf numFmtId="0" fontId="1" fillId="6" borderId="0" xfId="0" applyFont="1" applyFill="1"/>
    <xf numFmtId="0" fontId="0" fillId="6" borderId="0" xfId="0" applyFill="1"/>
    <xf numFmtId="0" fontId="4" fillId="9" borderId="3"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164" fontId="4" fillId="9" borderId="1" xfId="0" applyNumberFormat="1" applyFont="1" applyFill="1" applyBorder="1" applyAlignment="1" applyProtection="1">
      <alignment horizontal="center" vertical="center"/>
      <protection locked="0"/>
    </xf>
    <xf numFmtId="165" fontId="4" fillId="9" borderId="1" xfId="0" applyNumberFormat="1" applyFont="1" applyFill="1" applyBorder="1" applyAlignment="1" applyProtection="1">
      <alignment horizontal="center" vertical="center"/>
      <protection locked="0"/>
    </xf>
    <xf numFmtId="164" fontId="9" fillId="11" borderId="6" xfId="0" applyNumberFormat="1" applyFont="1" applyFill="1" applyBorder="1" applyAlignment="1" applyProtection="1">
      <alignment horizontal="center" vertical="center" wrapText="1"/>
      <protection locked="0"/>
    </xf>
    <xf numFmtId="0" fontId="9" fillId="11" borderId="1" xfId="0" applyFont="1" applyFill="1" applyBorder="1" applyAlignment="1" applyProtection="1">
      <alignment vertical="center" wrapText="1"/>
      <protection locked="0"/>
    </xf>
    <xf numFmtId="164" fontId="9" fillId="11" borderId="1" xfId="0" applyNumberFormat="1" applyFont="1" applyFill="1" applyBorder="1" applyAlignment="1" applyProtection="1">
      <alignment horizontal="center" vertical="center" wrapText="1"/>
      <protection locked="0"/>
    </xf>
    <xf numFmtId="0" fontId="9" fillId="11" borderId="6" xfId="0" applyFont="1" applyFill="1" applyBorder="1" applyAlignment="1" applyProtection="1">
      <alignment vertical="center" wrapText="1"/>
      <protection locked="0"/>
    </xf>
    <xf numFmtId="164" fontId="4" fillId="11" borderId="1" xfId="0" applyNumberFormat="1" applyFont="1" applyFill="1" applyBorder="1" applyAlignment="1" applyProtection="1">
      <alignment horizontal="center" vertical="center"/>
      <protection locked="0"/>
    </xf>
    <xf numFmtId="164" fontId="4" fillId="11" borderId="6" xfId="0" applyNumberFormat="1" applyFont="1" applyFill="1" applyBorder="1" applyAlignment="1" applyProtection="1">
      <alignment horizontal="center" vertical="center"/>
      <protection locked="0"/>
    </xf>
    <xf numFmtId="0" fontId="4" fillId="11" borderId="3" xfId="0" applyFont="1" applyFill="1" applyBorder="1" applyAlignment="1" applyProtection="1">
      <alignment horizontal="center" vertical="center"/>
      <protection locked="0"/>
    </xf>
    <xf numFmtId="0" fontId="4" fillId="11" borderId="6" xfId="0" applyFont="1" applyFill="1" applyBorder="1" applyAlignment="1" applyProtection="1">
      <alignment horizontal="center" vertical="center"/>
      <protection locked="0"/>
    </xf>
    <xf numFmtId="166" fontId="4" fillId="9" borderId="1" xfId="0" applyNumberFormat="1" applyFont="1" applyFill="1" applyBorder="1" applyAlignment="1" applyProtection="1">
      <alignment horizontal="center" vertical="center" wrapText="1"/>
      <protection locked="0"/>
    </xf>
    <xf numFmtId="166" fontId="4" fillId="9" borderId="3" xfId="0" applyNumberFormat="1" applyFont="1" applyFill="1" applyBorder="1" applyAlignment="1" applyProtection="1">
      <alignment horizontal="center" vertical="center" wrapText="1"/>
      <protection locked="0"/>
    </xf>
    <xf numFmtId="166" fontId="31"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horizontal="center" vertical="center" wrapText="1"/>
      <protection locked="0"/>
    </xf>
    <xf numFmtId="166" fontId="3" fillId="9" borderId="1" xfId="0" applyNumberFormat="1" applyFont="1" applyFill="1" applyBorder="1" applyAlignment="1" applyProtection="1">
      <alignment vertical="center" wrapText="1"/>
      <protection locked="0"/>
    </xf>
    <xf numFmtId="166" fontId="12" fillId="9" borderId="3" xfId="0" applyNumberFormat="1" applyFont="1" applyFill="1" applyBorder="1" applyAlignment="1" applyProtection="1">
      <alignment horizontal="center" vertical="center" wrapText="1"/>
      <protection locked="0"/>
    </xf>
    <xf numFmtId="166" fontId="12"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vertical="center" wrapText="1"/>
      <protection locked="0"/>
    </xf>
    <xf numFmtId="166" fontId="12" fillId="9" borderId="1" xfId="0" applyNumberFormat="1" applyFont="1" applyFill="1" applyBorder="1" applyAlignment="1" applyProtection="1">
      <alignment vertical="center" wrapText="1"/>
      <protection locked="0"/>
    </xf>
    <xf numFmtId="166" fontId="11" fillId="9" borderId="3"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horizontal="center" vertical="center" wrapText="1"/>
      <protection locked="0"/>
    </xf>
    <xf numFmtId="166" fontId="12" fillId="11" borderId="3" xfId="0" applyNumberFormat="1" applyFont="1" applyFill="1" applyBorder="1" applyAlignment="1" applyProtection="1">
      <alignment horizontal="center" vertical="center" wrapText="1"/>
      <protection locked="0"/>
    </xf>
    <xf numFmtId="166" fontId="12" fillId="11" borderId="1"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vertical="center" wrapText="1"/>
      <protection locked="0"/>
    </xf>
    <xf numFmtId="166" fontId="12" fillId="11" borderId="1" xfId="0" applyNumberFormat="1" applyFont="1" applyFill="1" applyBorder="1" applyAlignment="1" applyProtection="1">
      <alignment vertical="center" wrapText="1"/>
      <protection locked="0"/>
    </xf>
    <xf numFmtId="166" fontId="11" fillId="11" borderId="3" xfId="0" applyNumberFormat="1" applyFont="1" applyFill="1" applyBorder="1" applyAlignment="1" applyProtection="1">
      <alignment horizontal="center" vertical="center" wrapText="1"/>
      <protection locked="0"/>
    </xf>
    <xf numFmtId="166" fontId="3" fillId="11" borderId="1" xfId="0" applyNumberFormat="1" applyFont="1" applyFill="1" applyBorder="1" applyAlignment="1" applyProtection="1">
      <alignment vertical="center" wrapText="1"/>
      <protection locked="0"/>
    </xf>
    <xf numFmtId="0" fontId="7" fillId="0" borderId="0" xfId="0" applyFont="1" applyAlignment="1">
      <alignment horizontal="center" vertical="center" wrapText="1"/>
    </xf>
    <xf numFmtId="0" fontId="0" fillId="9" borderId="1" xfId="0"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wrapText="1"/>
      <protection locked="0"/>
    </xf>
    <xf numFmtId="0" fontId="2" fillId="3" borderId="1" xfId="0" applyFont="1" applyFill="1" applyBorder="1" applyAlignment="1">
      <alignment horizontal="center" vertical="center"/>
    </xf>
    <xf numFmtId="0" fontId="0" fillId="0" borderId="0" xfId="0" applyAlignment="1">
      <alignment vertical="center" wrapText="1"/>
    </xf>
    <xf numFmtId="0" fontId="15" fillId="0" borderId="0" xfId="0" applyFont="1" applyAlignment="1">
      <alignment vertical="center" wrapText="1"/>
    </xf>
    <xf numFmtId="0" fontId="0" fillId="0" borderId="0" xfId="0" applyAlignment="1">
      <alignment horizontal="center"/>
    </xf>
    <xf numFmtId="0" fontId="0" fillId="0" borderId="0" xfId="0" applyAlignment="1">
      <alignment vertical="center"/>
    </xf>
    <xf numFmtId="0" fontId="2" fillId="3"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5" fillId="0" borderId="0" xfId="0" applyFont="1"/>
    <xf numFmtId="0" fontId="14" fillId="0" borderId="0" xfId="0" applyFont="1"/>
    <xf numFmtId="0" fontId="6" fillId="4" borderId="0" xfId="0" applyFont="1" applyFill="1" applyAlignment="1">
      <alignment vertical="center"/>
    </xf>
    <xf numFmtId="0" fontId="1" fillId="3" borderId="1"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right" vertical="center" wrapText="1"/>
    </xf>
    <xf numFmtId="0" fontId="10" fillId="0" borderId="0" xfId="0" applyFont="1" applyAlignment="1">
      <alignment horizontal="left" vertical="center"/>
    </xf>
    <xf numFmtId="0" fontId="4" fillId="0" borderId="0" xfId="0" applyFont="1" applyAlignment="1">
      <alignment vertical="center"/>
    </xf>
    <xf numFmtId="0" fontId="15" fillId="3" borderId="1" xfId="0" applyFont="1" applyFill="1" applyBorder="1" applyAlignment="1">
      <alignment horizontal="center" vertical="center" wrapText="1"/>
    </xf>
    <xf numFmtId="0" fontId="4" fillId="0" borderId="0" xfId="0" applyFont="1" applyAlignment="1">
      <alignment horizontal="center"/>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0" fontId="17" fillId="0" borderId="0" xfId="0" applyFont="1" applyAlignment="1">
      <alignment vertical="center"/>
    </xf>
    <xf numFmtId="0" fontId="10" fillId="2" borderId="1" xfId="0" applyFont="1" applyFill="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8" xfId="0" applyFont="1" applyBorder="1" applyAlignment="1">
      <alignment vertical="center" wrapText="1"/>
    </xf>
    <xf numFmtId="0" fontId="4" fillId="0" borderId="6" xfId="0" applyFont="1" applyBorder="1" applyAlignment="1">
      <alignment horizontal="center" vertical="center" wrapText="1"/>
    </xf>
    <xf numFmtId="0" fontId="9" fillId="5" borderId="6" xfId="0" applyFont="1" applyFill="1" applyBorder="1" applyAlignment="1">
      <alignment horizontal="center" vertical="center" wrapText="1"/>
    </xf>
    <xf numFmtId="0" fontId="9" fillId="5" borderId="6"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5" borderId="1" xfId="0" applyFont="1" applyFill="1" applyBorder="1" applyAlignment="1">
      <alignment horizontal="center" wrapText="1"/>
    </xf>
    <xf numFmtId="0" fontId="6" fillId="4" borderId="29" xfId="0" applyFont="1" applyFill="1" applyBorder="1" applyAlignment="1">
      <alignment horizontal="right" vertical="center"/>
    </xf>
    <xf numFmtId="0" fontId="6" fillId="4" borderId="29" xfId="0" applyFont="1" applyFill="1" applyBorder="1" applyAlignment="1">
      <alignment horizontal="right" vertical="center" wrapText="1"/>
    </xf>
    <xf numFmtId="0" fontId="6" fillId="0" borderId="0" xfId="0" applyFont="1" applyAlignment="1">
      <alignment vertical="center"/>
    </xf>
    <xf numFmtId="0" fontId="7" fillId="5" borderId="1" xfId="0" applyFont="1" applyFill="1" applyBorder="1" applyAlignment="1">
      <alignment vertical="center"/>
    </xf>
    <xf numFmtId="0" fontId="7" fillId="5" borderId="1" xfId="0" applyFont="1" applyFill="1" applyBorder="1" applyAlignment="1">
      <alignment vertical="center" wrapText="1"/>
    </xf>
    <xf numFmtId="0" fontId="6" fillId="0" borderId="1" xfId="0" applyFont="1" applyBorder="1" applyAlignment="1">
      <alignment horizontal="center" vertical="center" wrapText="1"/>
    </xf>
    <xf numFmtId="0" fontId="9" fillId="5" borderId="4" xfId="0" applyFont="1" applyFill="1" applyBorder="1" applyAlignment="1">
      <alignment horizontal="center" vertical="center" wrapText="1"/>
    </xf>
    <xf numFmtId="0" fontId="11" fillId="4" borderId="0" xfId="0" applyFont="1" applyFill="1" applyAlignment="1">
      <alignment horizontal="left" vertical="center"/>
    </xf>
    <xf numFmtId="0" fontId="11" fillId="4" borderId="0" xfId="0" applyFont="1" applyFill="1" applyAlignment="1">
      <alignment horizontal="center" vertical="center"/>
    </xf>
    <xf numFmtId="0" fontId="0" fillId="0" borderId="1" xfId="0" applyBorder="1"/>
    <xf numFmtId="0" fontId="27" fillId="0" borderId="0" xfId="0" applyFont="1"/>
    <xf numFmtId="0" fontId="28" fillId="0" borderId="0" xfId="0" applyFont="1" applyAlignment="1">
      <alignment vertical="center"/>
    </xf>
    <xf numFmtId="0" fontId="1" fillId="3" borderId="4" xfId="0" applyFont="1" applyFill="1" applyBorder="1" applyAlignment="1">
      <alignment horizontal="center" vertical="center"/>
    </xf>
    <xf numFmtId="0" fontId="14" fillId="0" borderId="0" xfId="0" applyFont="1" applyAlignment="1">
      <alignment horizontal="center"/>
    </xf>
    <xf numFmtId="0" fontId="4" fillId="0" borderId="1" xfId="0" applyFont="1" applyBorder="1" applyAlignment="1">
      <alignment horizontal="center" wrapText="1"/>
    </xf>
    <xf numFmtId="0" fontId="4" fillId="0" borderId="6" xfId="0" applyFont="1" applyBorder="1" applyAlignment="1">
      <alignment horizontal="center" wrapText="1"/>
    </xf>
    <xf numFmtId="0" fontId="1" fillId="2" borderId="0" xfId="0" applyFont="1" applyFill="1" applyAlignment="1">
      <alignment horizontal="right"/>
    </xf>
    <xf numFmtId="0" fontId="1" fillId="2" borderId="0" xfId="0" applyFont="1" applyFill="1" applyAlignment="1">
      <alignment horizontal="left" vertical="center"/>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29" fillId="0" borderId="0" xfId="0" applyFont="1" applyAlignment="1">
      <alignment horizontal="left" vertical="center"/>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0" fillId="0" borderId="0" xfId="0" applyAlignment="1">
      <alignment vertical="top" wrapText="1"/>
    </xf>
    <xf numFmtId="0" fontId="19" fillId="0" borderId="0" xfId="1" applyAlignment="1">
      <alignment vertical="top" wrapText="1"/>
    </xf>
    <xf numFmtId="0" fontId="34" fillId="0" borderId="0" xfId="0" applyFont="1" applyAlignment="1">
      <alignment vertical="top" wrapText="1"/>
    </xf>
    <xf numFmtId="0" fontId="21" fillId="0" borderId="0" xfId="0" applyFont="1" applyAlignment="1">
      <alignment vertical="top"/>
    </xf>
    <xf numFmtId="0" fontId="1" fillId="0" borderId="0" xfId="0" applyFont="1"/>
    <xf numFmtId="0" fontId="2" fillId="3" borderId="3" xfId="0" applyFont="1" applyFill="1" applyBorder="1" applyAlignment="1">
      <alignment horizontal="right" vertical="center"/>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4" xfId="0" applyFont="1" applyBorder="1" applyAlignment="1">
      <alignment horizontal="center" vertical="center" wrapText="1"/>
    </xf>
    <xf numFmtId="166" fontId="0" fillId="12" borderId="1" xfId="0" applyNumberFormat="1" applyFill="1" applyBorder="1" applyAlignment="1">
      <alignment horizontal="center" vertical="center"/>
    </xf>
    <xf numFmtId="169" fontId="0" fillId="12" borderId="1" xfId="0" applyNumberFormat="1" applyFill="1" applyBorder="1" applyAlignment="1">
      <alignment horizontal="center" vertical="center"/>
    </xf>
    <xf numFmtId="166" fontId="6" fillId="12" borderId="1" xfId="0" applyNumberFormat="1" applyFont="1" applyFill="1" applyBorder="1" applyAlignment="1">
      <alignment horizontal="center" vertical="center" wrapText="1"/>
    </xf>
    <xf numFmtId="166" fontId="6" fillId="12" borderId="3" xfId="0" applyNumberFormat="1" applyFont="1" applyFill="1" applyBorder="1" applyAlignment="1">
      <alignment horizontal="center" vertical="center" wrapText="1"/>
    </xf>
    <xf numFmtId="165" fontId="6" fillId="12" borderId="1" xfId="0" applyNumberFormat="1" applyFont="1" applyFill="1" applyBorder="1" applyAlignment="1">
      <alignment horizontal="center" vertical="center" wrapText="1"/>
    </xf>
    <xf numFmtId="165" fontId="6" fillId="12" borderId="1" xfId="0" applyNumberFormat="1" applyFont="1" applyFill="1" applyBorder="1" applyAlignment="1">
      <alignment vertical="center" wrapText="1"/>
    </xf>
    <xf numFmtId="166" fontId="11" fillId="12" borderId="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wrapText="1"/>
    </xf>
    <xf numFmtId="168" fontId="4" fillId="12" borderId="3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xf>
    <xf numFmtId="168" fontId="4" fillId="12" borderId="31" xfId="0" applyNumberFormat="1" applyFont="1" applyFill="1" applyBorder="1" applyAlignment="1">
      <alignment horizontal="center" vertical="center"/>
    </xf>
    <xf numFmtId="0" fontId="0" fillId="12" borderId="1" xfId="0" applyFill="1" applyBorder="1" applyAlignment="1">
      <alignment horizontal="center" vertical="center"/>
    </xf>
    <xf numFmtId="166" fontId="4" fillId="12" borderId="1" xfId="0" applyNumberFormat="1" applyFont="1" applyFill="1" applyBorder="1" applyAlignment="1">
      <alignment horizontal="center" vertical="center" wrapText="1"/>
    </xf>
    <xf numFmtId="0" fontId="0" fillId="9" borderId="1" xfId="0" applyFill="1" applyBorder="1" applyAlignment="1" applyProtection="1">
      <alignment vertical="center" wrapText="1"/>
      <protection locked="0"/>
    </xf>
    <xf numFmtId="0" fontId="0" fillId="12" borderId="1" xfId="0" applyFill="1" applyBorder="1"/>
    <xf numFmtId="0" fontId="4" fillId="11" borderId="18" xfId="0" applyFont="1" applyFill="1" applyBorder="1" applyAlignment="1" applyProtection="1">
      <alignment horizontal="center" vertical="center"/>
      <protection locked="0"/>
    </xf>
    <xf numFmtId="164" fontId="4" fillId="12" borderId="35" xfId="0" applyNumberFormat="1" applyFont="1" applyFill="1" applyBorder="1" applyAlignment="1">
      <alignment horizontal="center" vertical="center"/>
    </xf>
    <xf numFmtId="0" fontId="10" fillId="2" borderId="1" xfId="0" applyFont="1" applyFill="1" applyBorder="1" applyAlignment="1" applyProtection="1">
      <alignment horizontal="center" vertical="center"/>
      <protection locked="0"/>
    </xf>
    <xf numFmtId="0" fontId="6" fillId="4" borderId="34" xfId="0" applyFont="1" applyFill="1" applyBorder="1" applyAlignment="1">
      <alignment horizontal="right" vertical="center" wrapText="1"/>
    </xf>
    <xf numFmtId="168" fontId="4" fillId="12" borderId="37" xfId="0" applyNumberFormat="1" applyFont="1" applyFill="1" applyBorder="1" applyAlignment="1">
      <alignment horizontal="center" vertical="center" wrapText="1"/>
    </xf>
    <xf numFmtId="0" fontId="6" fillId="4" borderId="1" xfId="0" applyFont="1" applyFill="1" applyBorder="1" applyAlignment="1">
      <alignment horizontal="right" vertical="center"/>
    </xf>
    <xf numFmtId="164" fontId="4" fillId="12" borderId="4" xfId="0" applyNumberFormat="1" applyFont="1" applyFill="1" applyBorder="1" applyAlignment="1">
      <alignment horizontal="center" vertical="center" wrapText="1"/>
    </xf>
    <xf numFmtId="0" fontId="10" fillId="13" borderId="7" xfId="0" applyFont="1" applyFill="1" applyBorder="1" applyAlignment="1" applyProtection="1">
      <alignment horizontal="center" vertical="center" wrapText="1"/>
      <protection locked="0"/>
    </xf>
    <xf numFmtId="0" fontId="26" fillId="0" borderId="0" xfId="0" applyFont="1" applyAlignment="1">
      <alignment vertical="center"/>
    </xf>
    <xf numFmtId="166" fontId="11" fillId="14" borderId="7" xfId="0" applyNumberFormat="1" applyFont="1" applyFill="1" applyBorder="1" applyAlignment="1" applyProtection="1">
      <alignment vertical="center" wrapText="1"/>
      <protection locked="0"/>
    </xf>
    <xf numFmtId="0" fontId="1" fillId="3" borderId="4" xfId="0" applyFont="1" applyFill="1" applyBorder="1" applyAlignment="1">
      <alignment horizontal="center" vertical="center" wrapText="1"/>
    </xf>
    <xf numFmtId="0" fontId="36" fillId="12" borderId="1" xfId="0" applyFont="1" applyFill="1" applyBorder="1" applyAlignment="1">
      <alignment horizontal="center" vertical="center"/>
    </xf>
    <xf numFmtId="0" fontId="36" fillId="12" borderId="6" xfId="0" applyFont="1" applyFill="1" applyBorder="1" applyAlignment="1">
      <alignment horizontal="center" vertical="center"/>
    </xf>
    <xf numFmtId="0" fontId="15" fillId="0" borderId="1" xfId="0" applyFont="1" applyBorder="1"/>
    <xf numFmtId="0" fontId="15" fillId="0" borderId="1" xfId="0" applyFont="1" applyBorder="1" applyAlignment="1">
      <alignment horizontal="left" vertical="center" wrapText="1"/>
    </xf>
    <xf numFmtId="0" fontId="15" fillId="0" borderId="1" xfId="0" applyFont="1" applyBorder="1" applyAlignment="1">
      <alignment wrapText="1"/>
    </xf>
    <xf numFmtId="0" fontId="15" fillId="0" borderId="0" xfId="0" applyFont="1" applyAlignment="1">
      <alignment vertical="center"/>
    </xf>
    <xf numFmtId="0" fontId="0" fillId="11" borderId="1" xfId="0" applyFill="1" applyBorder="1" applyAlignment="1" applyProtection="1">
      <alignment vertical="center" wrapText="1"/>
      <protection locked="0"/>
    </xf>
    <xf numFmtId="0" fontId="3" fillId="0" borderId="17" xfId="0" applyFont="1" applyBorder="1" applyAlignment="1">
      <alignment vertical="center" wrapText="1"/>
    </xf>
    <xf numFmtId="0" fontId="3" fillId="0" borderId="0" xfId="0" applyFont="1" applyAlignment="1">
      <alignment vertical="center" wrapText="1"/>
    </xf>
    <xf numFmtId="165" fontId="6" fillId="12" borderId="40" xfId="0" applyNumberFormat="1" applyFont="1" applyFill="1" applyBorder="1" applyAlignment="1">
      <alignment horizontal="center" vertical="center" wrapText="1"/>
    </xf>
    <xf numFmtId="166" fontId="6" fillId="12" borderId="6" xfId="0" applyNumberFormat="1" applyFont="1" applyFill="1" applyBorder="1" applyAlignment="1">
      <alignment horizontal="center" vertical="center" wrapText="1"/>
    </xf>
    <xf numFmtId="166" fontId="6" fillId="12" borderId="18" xfId="0" applyNumberFormat="1" applyFont="1" applyFill="1" applyBorder="1" applyAlignment="1">
      <alignment horizontal="center" vertical="center" wrapText="1"/>
    </xf>
    <xf numFmtId="0" fontId="4" fillId="9" borderId="18" xfId="0" applyFont="1" applyFill="1" applyBorder="1" applyAlignment="1" applyProtection="1">
      <alignment horizontal="center" vertical="center"/>
      <protection locked="0"/>
    </xf>
    <xf numFmtId="0" fontId="6" fillId="4" borderId="41" xfId="0" applyFont="1" applyFill="1" applyBorder="1" applyAlignment="1">
      <alignment horizontal="right" vertical="center"/>
    </xf>
    <xf numFmtId="164" fontId="4" fillId="12" borderId="41" xfId="0" applyNumberFormat="1" applyFont="1" applyFill="1" applyBorder="1" applyAlignment="1">
      <alignment horizontal="center" vertical="center" wrapText="1"/>
    </xf>
    <xf numFmtId="164" fontId="4" fillId="12" borderId="41" xfId="0" applyNumberFormat="1" applyFont="1" applyFill="1" applyBorder="1" applyAlignment="1">
      <alignment horizontal="center" vertical="center"/>
    </xf>
    <xf numFmtId="0" fontId="6" fillId="4" borderId="41" xfId="0" applyFont="1" applyFill="1" applyBorder="1" applyAlignment="1">
      <alignment horizontal="right" vertical="center" wrapText="1"/>
    </xf>
    <xf numFmtId="168" fontId="4" fillId="12" borderId="41" xfId="0" applyNumberFormat="1" applyFont="1" applyFill="1" applyBorder="1" applyAlignment="1">
      <alignment horizontal="center" vertical="center" wrapText="1"/>
    </xf>
    <xf numFmtId="168" fontId="4" fillId="12" borderId="41" xfId="0" applyNumberFormat="1" applyFont="1" applyFill="1" applyBorder="1" applyAlignment="1">
      <alignment horizontal="center" vertical="center"/>
    </xf>
    <xf numFmtId="0" fontId="0" fillId="9" borderId="6" xfId="0" applyFill="1" applyBorder="1" applyAlignment="1" applyProtection="1">
      <alignment horizontal="center" vertical="center" wrapText="1"/>
      <protection locked="0"/>
    </xf>
    <xf numFmtId="0" fontId="4" fillId="9" borderId="41" xfId="0" applyFont="1" applyFill="1" applyBorder="1" applyAlignment="1" applyProtection="1">
      <alignment vertical="center" wrapText="1"/>
      <protection locked="0"/>
    </xf>
    <xf numFmtId="0" fontId="10" fillId="13" borderId="2" xfId="0" applyFont="1" applyFill="1" applyBorder="1" applyAlignment="1" applyProtection="1">
      <alignment horizontal="center" vertical="center" wrapText="1"/>
      <protection locked="0"/>
    </xf>
    <xf numFmtId="0" fontId="4" fillId="11" borderId="41" xfId="0" applyFont="1" applyFill="1" applyBorder="1" applyAlignment="1" applyProtection="1">
      <alignment vertical="center" wrapText="1"/>
      <protection locked="0"/>
    </xf>
    <xf numFmtId="0" fontId="10" fillId="2" borderId="3" xfId="0" applyFont="1" applyFill="1" applyBorder="1" applyAlignment="1" applyProtection="1">
      <alignment horizontal="center" vertical="center"/>
      <protection locked="0"/>
    </xf>
    <xf numFmtId="0" fontId="2" fillId="3" borderId="3" xfId="0" applyFont="1" applyFill="1" applyBorder="1" applyAlignment="1">
      <alignment vertical="center" wrapText="1"/>
    </xf>
    <xf numFmtId="0" fontId="2" fillId="3" borderId="18" xfId="0" applyFont="1" applyFill="1" applyBorder="1" applyAlignment="1">
      <alignment vertical="center" wrapText="1"/>
    </xf>
    <xf numFmtId="0" fontId="0" fillId="7" borderId="41" xfId="0" applyFill="1" applyBorder="1" applyAlignment="1" applyProtection="1">
      <alignment vertical="center" wrapText="1"/>
      <protection locked="0"/>
    </xf>
    <xf numFmtId="0" fontId="0" fillId="0" borderId="0" xfId="0" applyAlignment="1">
      <alignment wrapText="1"/>
    </xf>
    <xf numFmtId="0" fontId="0" fillId="7" borderId="46" xfId="0" applyFill="1" applyBorder="1" applyAlignment="1" applyProtection="1">
      <alignment vertical="center" wrapText="1"/>
      <protection locked="0"/>
    </xf>
    <xf numFmtId="0" fontId="2" fillId="3" borderId="47" xfId="0" applyFont="1" applyFill="1" applyBorder="1" applyAlignment="1">
      <alignment vertical="center" wrapText="1"/>
    </xf>
    <xf numFmtId="0" fontId="0" fillId="4" borderId="0" xfId="0" applyFill="1"/>
    <xf numFmtId="0" fontId="15" fillId="4" borderId="0" xfId="0" applyFont="1" applyFill="1"/>
    <xf numFmtId="0" fontId="14" fillId="4" borderId="0" xfId="0" applyFont="1" applyFill="1"/>
    <xf numFmtId="0" fontId="0" fillId="4" borderId="0" xfId="0" applyFill="1" applyAlignment="1">
      <alignment horizontal="center"/>
    </xf>
    <xf numFmtId="0" fontId="4" fillId="11" borderId="49" xfId="0" applyFont="1" applyFill="1" applyBorder="1" applyAlignment="1" applyProtection="1">
      <alignment vertical="center" wrapText="1"/>
      <protection locked="0"/>
    </xf>
    <xf numFmtId="0" fontId="4" fillId="11" borderId="50" xfId="0" applyFont="1" applyFill="1" applyBorder="1" applyAlignment="1" applyProtection="1">
      <alignment vertical="center" wrapText="1"/>
      <protection locked="0"/>
    </xf>
    <xf numFmtId="0" fontId="4" fillId="11" borderId="43" xfId="0" applyFont="1" applyFill="1" applyBorder="1" applyAlignment="1" applyProtection="1">
      <alignment vertical="center" wrapText="1"/>
      <protection locked="0"/>
    </xf>
    <xf numFmtId="0" fontId="0" fillId="4" borderId="0" xfId="0" applyFill="1" applyAlignment="1">
      <alignment vertical="center" wrapText="1"/>
    </xf>
    <xf numFmtId="0" fontId="15" fillId="4" borderId="0" xfId="0" applyFont="1" applyFill="1" applyAlignment="1">
      <alignment vertical="center" wrapText="1"/>
    </xf>
    <xf numFmtId="0" fontId="1" fillId="3" borderId="1" xfId="0" applyFont="1" applyFill="1" applyBorder="1" applyAlignment="1">
      <alignment horizontal="center" vertical="center" wrapText="1"/>
    </xf>
    <xf numFmtId="0" fontId="10" fillId="2" borderId="18" xfId="0" applyFont="1" applyFill="1" applyBorder="1" applyAlignment="1" applyProtection="1">
      <alignment horizontal="center" vertical="center" wrapText="1"/>
      <protection locked="0"/>
    </xf>
    <xf numFmtId="0" fontId="10" fillId="2" borderId="41" xfId="0" applyFont="1" applyFill="1" applyBorder="1" applyAlignment="1" applyProtection="1">
      <alignment horizontal="center" vertical="center" wrapText="1"/>
      <protection locked="0"/>
    </xf>
    <xf numFmtId="0" fontId="10" fillId="2" borderId="43" xfId="0" applyFont="1" applyFill="1" applyBorder="1" applyAlignment="1" applyProtection="1">
      <alignment horizontal="center" vertical="center" wrapText="1"/>
      <protection locked="0"/>
    </xf>
    <xf numFmtId="0" fontId="0" fillId="0" borderId="41" xfId="0" applyBorder="1" applyAlignment="1">
      <alignment vertical="center" wrapText="1"/>
    </xf>
    <xf numFmtId="0" fontId="0" fillId="0" borderId="46" xfId="0" applyBorder="1" applyAlignment="1">
      <alignment vertical="center" wrapText="1"/>
    </xf>
    <xf numFmtId="0" fontId="15" fillId="0" borderId="41" xfId="0" applyFont="1" applyBorder="1"/>
    <xf numFmtId="0" fontId="15" fillId="0" borderId="41" xfId="0" applyFont="1" applyBorder="1" applyAlignment="1">
      <alignment vertical="center"/>
    </xf>
    <xf numFmtId="0" fontId="0" fillId="0" borderId="49" xfId="0" applyBorder="1" applyAlignment="1">
      <alignment vertical="center" wrapText="1"/>
    </xf>
    <xf numFmtId="0" fontId="0" fillId="9" borderId="1" xfId="0" applyFill="1" applyBorder="1" applyAlignment="1" applyProtection="1">
      <alignment horizontal="left" vertical="center" wrapText="1"/>
      <protection locked="0"/>
    </xf>
    <xf numFmtId="0" fontId="1" fillId="8" borderId="24" xfId="0" applyFont="1" applyFill="1" applyBorder="1" applyAlignment="1">
      <alignment horizontal="left" vertical="center" wrapText="1"/>
    </xf>
    <xf numFmtId="0" fontId="1" fillId="8" borderId="0" xfId="0" applyFont="1" applyFill="1" applyAlignment="1">
      <alignment horizontal="left" vertical="center" wrapText="1"/>
    </xf>
    <xf numFmtId="0" fontId="7" fillId="5" borderId="3" xfId="0" applyFont="1" applyFill="1" applyBorder="1" applyAlignment="1">
      <alignment horizontal="right" vertical="center" wrapText="1"/>
    </xf>
    <xf numFmtId="0" fontId="7" fillId="5" borderId="7" xfId="0" applyFont="1" applyFill="1" applyBorder="1" applyAlignment="1">
      <alignment horizontal="right" vertical="center" wrapText="1"/>
    </xf>
    <xf numFmtId="0" fontId="2" fillId="3" borderId="18" xfId="0" applyFont="1" applyFill="1" applyBorder="1" applyAlignment="1">
      <alignment horizontal="right" vertical="center" wrapText="1"/>
    </xf>
    <xf numFmtId="0" fontId="2" fillId="3" borderId="19" xfId="0" applyFont="1" applyFill="1" applyBorder="1" applyAlignment="1">
      <alignment horizontal="right" vertical="center" wrapText="1"/>
    </xf>
    <xf numFmtId="0" fontId="2" fillId="3" borderId="20" xfId="0" applyFont="1" applyFill="1" applyBorder="1" applyAlignment="1">
      <alignment horizontal="right" vertical="center" wrapText="1"/>
    </xf>
    <xf numFmtId="0" fontId="2" fillId="3" borderId="21" xfId="0" applyFont="1" applyFill="1" applyBorder="1" applyAlignment="1">
      <alignment horizontal="right" vertical="center" wrapText="1"/>
    </xf>
    <xf numFmtId="0" fontId="0" fillId="9" borderId="3" xfId="0" applyFill="1" applyBorder="1" applyAlignment="1" applyProtection="1">
      <alignment horizontal="left" vertical="center" wrapText="1"/>
      <protection locked="0"/>
    </xf>
    <xf numFmtId="0" fontId="0" fillId="9" borderId="2" xfId="0" applyFill="1" applyBorder="1" applyAlignment="1" applyProtection="1">
      <alignment horizontal="left" vertical="center" wrapText="1"/>
      <protection locked="0"/>
    </xf>
    <xf numFmtId="0" fontId="0" fillId="9" borderId="7" xfId="0" applyFill="1" applyBorder="1" applyAlignment="1" applyProtection="1">
      <alignment horizontal="left" vertical="center" wrapText="1"/>
      <protection locked="0"/>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0" fontId="15" fillId="0" borderId="1" xfId="0" applyFont="1" applyBorder="1" applyAlignment="1">
      <alignment horizontal="left"/>
    </xf>
    <xf numFmtId="0" fontId="1" fillId="8" borderId="3"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0" fillId="13" borderId="3" xfId="0" applyFont="1" applyFill="1" applyBorder="1" applyAlignment="1" applyProtection="1">
      <alignment horizontal="center" vertical="center" wrapText="1"/>
      <protection locked="0"/>
    </xf>
    <xf numFmtId="0" fontId="10" fillId="13" borderId="7" xfId="0" applyFont="1" applyFill="1" applyBorder="1" applyAlignment="1" applyProtection="1">
      <alignment horizontal="center" vertical="center" wrapText="1"/>
      <protection locked="0"/>
    </xf>
    <xf numFmtId="0" fontId="10" fillId="13" borderId="2" xfId="0" applyFont="1" applyFill="1" applyBorder="1" applyAlignment="1" applyProtection="1">
      <alignment horizontal="center" vertical="center" wrapText="1"/>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4" xfId="0" applyFont="1" applyBorder="1" applyAlignment="1">
      <alignment horizontal="left" vertical="center" wrapText="1"/>
    </xf>
    <xf numFmtId="0" fontId="4" fillId="0" borderId="0" xfId="0" applyFont="1" applyAlignment="1">
      <alignment horizontal="left" vertical="center" wrapText="1"/>
    </xf>
    <xf numFmtId="0" fontId="2" fillId="3" borderId="1" xfId="0" applyFont="1" applyFill="1" applyBorder="1" applyAlignment="1">
      <alignment horizontal="right" vertical="center" wrapText="1"/>
    </xf>
    <xf numFmtId="0" fontId="0" fillId="9" borderId="1" xfId="0" applyFill="1" applyBorder="1" applyAlignment="1" applyProtection="1">
      <alignment horizontal="left" vertical="center"/>
      <protection locked="0"/>
    </xf>
    <xf numFmtId="0" fontId="0" fillId="9" borderId="3" xfId="0"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1" fillId="8" borderId="25"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1" fillId="8" borderId="21" xfId="0" applyFont="1" applyFill="1" applyBorder="1" applyAlignment="1">
      <alignment horizontal="left" vertical="center" wrapText="1"/>
    </xf>
    <xf numFmtId="0" fontId="15" fillId="3" borderId="1" xfId="0" applyFont="1" applyFill="1" applyBorder="1" applyAlignment="1">
      <alignment horizontal="center" vertical="center"/>
    </xf>
    <xf numFmtId="0" fontId="0" fillId="9" borderId="1" xfId="0" applyFill="1" applyBorder="1" applyAlignment="1" applyProtection="1">
      <alignment horizontal="center" vertical="center"/>
      <protection locked="0"/>
    </xf>
    <xf numFmtId="0" fontId="14" fillId="0" borderId="22" xfId="0" applyFont="1" applyBorder="1"/>
    <xf numFmtId="0" fontId="14" fillId="0" borderId="0" xfId="0" applyFont="1"/>
    <xf numFmtId="0" fontId="26" fillId="0" borderId="0" xfId="0" applyFont="1" applyAlignment="1">
      <alignment horizontal="left" vertical="center"/>
    </xf>
    <xf numFmtId="0" fontId="7" fillId="8" borderId="22" xfId="0" applyFont="1" applyFill="1" applyBorder="1" applyAlignment="1">
      <alignment horizontal="left" vertical="center" wrapText="1"/>
    </xf>
    <xf numFmtId="0" fontId="7" fillId="8" borderId="19" xfId="0" applyFont="1" applyFill="1" applyBorder="1" applyAlignment="1">
      <alignment horizontal="left" vertical="center" wrapText="1"/>
    </xf>
    <xf numFmtId="0" fontId="7" fillId="8" borderId="0" xfId="0" applyFont="1" applyFill="1" applyAlignment="1">
      <alignment horizontal="left" vertical="center" wrapText="1"/>
    </xf>
    <xf numFmtId="0" fontId="7" fillId="8" borderId="25" xfId="0" applyFont="1" applyFill="1" applyBorder="1" applyAlignment="1">
      <alignment horizontal="left" vertical="center" wrapText="1"/>
    </xf>
    <xf numFmtId="0" fontId="7" fillId="8" borderId="23" xfId="0" applyFont="1" applyFill="1" applyBorder="1" applyAlignment="1">
      <alignment horizontal="left" vertical="center" wrapText="1"/>
    </xf>
    <xf numFmtId="0" fontId="7" fillId="8" borderId="21" xfId="0" applyFont="1" applyFill="1" applyBorder="1" applyAlignment="1">
      <alignment horizontal="left" vertical="center" wrapText="1"/>
    </xf>
    <xf numFmtId="0" fontId="6" fillId="0" borderId="6" xfId="0" applyFont="1"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6" fillId="0" borderId="4"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7" fillId="5" borderId="6"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1" fillId="8" borderId="1" xfId="0" applyFont="1" applyFill="1" applyBorder="1" applyAlignment="1">
      <alignment horizontal="left"/>
    </xf>
    <xf numFmtId="0" fontId="1" fillId="8" borderId="1" xfId="0" applyFont="1" applyFill="1" applyBorder="1" applyAlignment="1">
      <alignment horizontal="left" vertical="center"/>
    </xf>
    <xf numFmtId="0" fontId="2" fillId="3" borderId="1" xfId="0" applyFont="1" applyFill="1" applyBorder="1" applyAlignment="1">
      <alignment horizontal="right" vertical="center"/>
    </xf>
    <xf numFmtId="167" fontId="0" fillId="9" borderId="1" xfId="0" applyNumberFormat="1" applyFill="1" applyBorder="1" applyAlignment="1" applyProtection="1">
      <alignment horizontal="left" vertical="center"/>
      <protection locked="0"/>
    </xf>
    <xf numFmtId="0" fontId="2" fillId="3" borderId="3" xfId="0" applyFont="1" applyFill="1" applyBorder="1" applyAlignment="1">
      <alignment horizontal="right" vertical="center"/>
    </xf>
    <xf numFmtId="0" fontId="2" fillId="3" borderId="7" xfId="0" applyFont="1" applyFill="1" applyBorder="1" applyAlignment="1">
      <alignment horizontal="right" vertical="center"/>
    </xf>
    <xf numFmtId="166" fontId="6" fillId="12" borderId="3" xfId="0" applyNumberFormat="1" applyFont="1" applyFill="1" applyBorder="1" applyAlignment="1">
      <alignment horizontal="center" vertical="center" wrapText="1"/>
    </xf>
    <xf numFmtId="166" fontId="6" fillId="12" borderId="7" xfId="0" applyNumberFormat="1" applyFont="1" applyFill="1" applyBorder="1" applyAlignment="1">
      <alignment horizontal="center" vertical="center" wrapText="1"/>
    </xf>
    <xf numFmtId="165" fontId="6" fillId="12" borderId="3" xfId="0" applyNumberFormat="1" applyFont="1" applyFill="1" applyBorder="1" applyAlignment="1">
      <alignment horizontal="center" vertical="center" wrapText="1"/>
    </xf>
    <xf numFmtId="165" fontId="6" fillId="12" borderId="7" xfId="0" applyNumberFormat="1" applyFont="1" applyFill="1" applyBorder="1" applyAlignment="1">
      <alignment horizontal="center" vertical="center" wrapText="1"/>
    </xf>
    <xf numFmtId="166" fontId="12" fillId="14" borderId="3" xfId="0" applyNumberFormat="1" applyFont="1" applyFill="1" applyBorder="1" applyAlignment="1" applyProtection="1">
      <alignment horizontal="center" vertical="center" wrapText="1"/>
      <protection locked="0"/>
    </xf>
    <xf numFmtId="166" fontId="12" fillId="14" borderId="2" xfId="0" applyNumberFormat="1" applyFont="1" applyFill="1" applyBorder="1" applyAlignment="1" applyProtection="1">
      <alignment horizontal="center" vertical="center" wrapText="1"/>
      <protection locked="0"/>
    </xf>
    <xf numFmtId="166" fontId="12" fillId="14" borderId="7" xfId="0" applyNumberFormat="1"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9" fillId="5" borderId="3" xfId="0" applyFont="1" applyFill="1" applyBorder="1" applyAlignment="1">
      <alignment horizontal="right" vertical="center" wrapText="1"/>
    </xf>
    <xf numFmtId="0" fontId="9" fillId="5" borderId="7" xfId="0" applyFont="1" applyFill="1" applyBorder="1" applyAlignment="1">
      <alignment horizontal="right" vertical="center" wrapText="1"/>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7" fillId="8" borderId="3" xfId="0" applyFont="1" applyFill="1" applyBorder="1" applyAlignment="1">
      <alignment horizontal="left" vertical="center"/>
    </xf>
    <xf numFmtId="0" fontId="7" fillId="8" borderId="7" xfId="0" applyFont="1" applyFill="1" applyBorder="1" applyAlignment="1">
      <alignment horizontal="left" vertical="center"/>
    </xf>
    <xf numFmtId="0" fontId="7" fillId="8" borderId="22" xfId="0" applyFont="1" applyFill="1" applyBorder="1" applyAlignment="1">
      <alignment horizontal="right" vertical="center"/>
    </xf>
    <xf numFmtId="0" fontId="7" fillId="8" borderId="19" xfId="0" applyFont="1" applyFill="1" applyBorder="1" applyAlignment="1">
      <alignment horizontal="right" vertical="center"/>
    </xf>
    <xf numFmtId="0" fontId="7" fillId="8" borderId="0" xfId="0" applyFont="1" applyFill="1" applyAlignment="1">
      <alignment horizontal="right" vertical="center"/>
    </xf>
    <xf numFmtId="0" fontId="7" fillId="8" borderId="25" xfId="0" applyFont="1" applyFill="1" applyBorder="1" applyAlignment="1">
      <alignment horizontal="right"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1" fillId="8" borderId="1"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166" fontId="11" fillId="14" borderId="3" xfId="0" applyNumberFormat="1" applyFont="1" applyFill="1" applyBorder="1" applyAlignment="1" applyProtection="1">
      <alignment horizontal="center" vertical="center" wrapText="1"/>
      <protection locked="0"/>
    </xf>
    <xf numFmtId="166" fontId="11" fillId="14" borderId="2" xfId="0" applyNumberFormat="1" applyFont="1" applyFill="1" applyBorder="1" applyAlignment="1" applyProtection="1">
      <alignment horizontal="center" vertical="center" wrapText="1"/>
      <protection locked="0"/>
    </xf>
    <xf numFmtId="166" fontId="11" fillId="14" borderId="7" xfId="0" applyNumberFormat="1" applyFont="1" applyFill="1" applyBorder="1" applyAlignment="1" applyProtection="1">
      <alignment horizontal="center" vertical="center" wrapText="1"/>
      <protection locked="0"/>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5"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7" fillId="0" borderId="3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3" xfId="0" applyFont="1" applyBorder="1" applyAlignment="1">
      <alignment horizontal="center" vertical="center" wrapText="1"/>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7" fillId="5" borderId="18" xfId="0" applyFont="1" applyFill="1" applyBorder="1" applyAlignment="1">
      <alignment horizontal="right" vertical="center" wrapText="1"/>
    </xf>
    <xf numFmtId="0" fontId="7" fillId="5" borderId="19" xfId="0" applyFont="1" applyFill="1" applyBorder="1" applyAlignment="1">
      <alignment horizontal="right" vertical="center" wrapText="1"/>
    </xf>
    <xf numFmtId="0" fontId="1" fillId="8" borderId="3" xfId="0" applyFont="1" applyFill="1" applyBorder="1" applyAlignment="1">
      <alignment horizontal="left" vertical="center"/>
    </xf>
    <xf numFmtId="0" fontId="1" fillId="8" borderId="2" xfId="0" applyFont="1" applyFill="1" applyBorder="1" applyAlignment="1">
      <alignment horizontal="left" vertical="center"/>
    </xf>
    <xf numFmtId="0" fontId="1" fillId="8" borderId="7" xfId="0" applyFont="1" applyFill="1" applyBorder="1" applyAlignment="1">
      <alignment horizontal="left" vertical="center"/>
    </xf>
    <xf numFmtId="0" fontId="0" fillId="9" borderId="3" xfId="0" applyFill="1" applyBorder="1" applyAlignment="1" applyProtection="1">
      <alignment horizontal="center" vertical="center" wrapText="1"/>
      <protection locked="0"/>
    </xf>
    <xf numFmtId="0" fontId="0" fillId="9" borderId="2" xfId="0" applyFill="1" applyBorder="1" applyAlignment="1" applyProtection="1">
      <alignment horizontal="center" vertical="center" wrapText="1"/>
      <protection locked="0"/>
    </xf>
    <xf numFmtId="0" fontId="0" fillId="9" borderId="7" xfId="0" applyFill="1" applyBorder="1" applyAlignment="1" applyProtection="1">
      <alignment horizontal="center" vertical="center" wrapText="1"/>
      <protection locked="0"/>
    </xf>
    <xf numFmtId="169" fontId="0" fillId="5" borderId="18" xfId="0" applyNumberFormat="1" applyFill="1" applyBorder="1" applyAlignment="1">
      <alignment horizontal="center" vertical="center"/>
    </xf>
    <xf numFmtId="169" fontId="0" fillId="5" borderId="22" xfId="0" applyNumberFormat="1" applyFill="1" applyBorder="1" applyAlignment="1">
      <alignment horizontal="center" vertical="center"/>
    </xf>
    <xf numFmtId="169" fontId="0" fillId="5" borderId="19" xfId="0" applyNumberFormat="1" applyFill="1" applyBorder="1" applyAlignment="1">
      <alignment horizontal="center" vertical="center"/>
    </xf>
    <xf numFmtId="169" fontId="0" fillId="5" borderId="24" xfId="0" applyNumberFormat="1" applyFill="1" applyBorder="1" applyAlignment="1">
      <alignment horizontal="center" vertical="center"/>
    </xf>
    <xf numFmtId="169" fontId="0" fillId="5" borderId="0" xfId="0" applyNumberFormat="1" applyFill="1" applyAlignment="1">
      <alignment horizontal="center" vertical="center"/>
    </xf>
    <xf numFmtId="169" fontId="0" fillId="5" borderId="25" xfId="0" applyNumberFormat="1" applyFill="1" applyBorder="1" applyAlignment="1">
      <alignment horizontal="center" vertical="center"/>
    </xf>
    <xf numFmtId="169" fontId="0" fillId="5" borderId="20" xfId="0" applyNumberFormat="1" applyFill="1" applyBorder="1" applyAlignment="1">
      <alignment horizontal="center" vertical="center"/>
    </xf>
    <xf numFmtId="169" fontId="0" fillId="5" borderId="23" xfId="0" applyNumberFormat="1" applyFill="1" applyBorder="1" applyAlignment="1">
      <alignment horizontal="center" vertical="center"/>
    </xf>
    <xf numFmtId="169" fontId="0" fillId="5" borderId="21" xfId="0" applyNumberFormat="1" applyFill="1" applyBorder="1" applyAlignment="1">
      <alignment horizontal="center" vertical="center"/>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3" xfId="0" applyFont="1" applyBorder="1" applyAlignment="1">
      <alignment horizontal="left" vertical="center"/>
    </xf>
    <xf numFmtId="0" fontId="15" fillId="0" borderId="7" xfId="0" applyFont="1" applyBorder="1" applyAlignment="1">
      <alignment horizontal="left" vertical="center"/>
    </xf>
    <xf numFmtId="0" fontId="15" fillId="0" borderId="43" xfId="0" applyFont="1" applyBorder="1" applyAlignment="1">
      <alignment horizontal="left"/>
    </xf>
    <xf numFmtId="0" fontId="15" fillId="0" borderId="44" xfId="0" applyFont="1" applyBorder="1" applyAlignment="1">
      <alignment horizontal="left"/>
    </xf>
    <xf numFmtId="0" fontId="0" fillId="0" borderId="49" xfId="0" applyBorder="1" applyAlignment="1">
      <alignment horizontal="center" vertical="center"/>
    </xf>
    <xf numFmtId="0" fontId="0" fillId="0" borderId="41" xfId="0" applyBorder="1" applyAlignment="1">
      <alignment horizontal="center" vertical="center"/>
    </xf>
    <xf numFmtId="0" fontId="0" fillId="0" borderId="41"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left" vertical="top" wrapText="1"/>
    </xf>
    <xf numFmtId="0" fontId="19" fillId="0" borderId="0" xfId="1" applyAlignment="1">
      <alignment horizontal="left" vertical="top"/>
    </xf>
    <xf numFmtId="0" fontId="19" fillId="0" borderId="0" xfId="1" applyAlignment="1">
      <alignment horizontal="left" vertical="top" wrapText="1"/>
    </xf>
    <xf numFmtId="0" fontId="0" fillId="7" borderId="41" xfId="0" applyFill="1" applyBorder="1" applyAlignment="1" applyProtection="1">
      <alignment horizontal="center"/>
      <protection locked="0"/>
    </xf>
    <xf numFmtId="0" fontId="0" fillId="7" borderId="46" xfId="0" applyFill="1" applyBorder="1" applyAlignment="1" applyProtection="1">
      <alignment horizontal="center"/>
      <protection locked="0"/>
    </xf>
    <xf numFmtId="0" fontId="1" fillId="6" borderId="18"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0" fillId="7" borderId="41" xfId="0" applyFill="1" applyBorder="1" applyAlignment="1" applyProtection="1">
      <alignment horizontal="center" vertical="center"/>
      <protection locked="0"/>
    </xf>
    <xf numFmtId="14" fontId="0" fillId="7" borderId="41" xfId="0" applyNumberFormat="1" applyFill="1" applyBorder="1" applyAlignment="1" applyProtection="1">
      <alignment horizontal="center" vertical="center"/>
      <protection locked="0"/>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7" xfId="0" applyFont="1" applyFill="1" applyBorder="1" applyAlignment="1">
      <alignment horizontal="center" vertical="center"/>
    </xf>
    <xf numFmtId="0" fontId="8" fillId="7" borderId="1"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0" fillId="7" borderId="2" xfId="0" applyFill="1" applyBorder="1" applyAlignment="1">
      <alignment horizontal="left" vertical="center" wrapText="1"/>
    </xf>
    <xf numFmtId="0" fontId="1" fillId="6" borderId="3" xfId="0" applyFont="1" applyFill="1" applyBorder="1" applyAlignment="1">
      <alignment horizontal="right"/>
    </xf>
    <xf numFmtId="0" fontId="1" fillId="6" borderId="2" xfId="0" applyFont="1" applyFill="1" applyBorder="1" applyAlignment="1">
      <alignment horizontal="right"/>
    </xf>
    <xf numFmtId="0" fontId="2" fillId="3" borderId="2" xfId="0" applyFont="1" applyFill="1" applyBorder="1" applyAlignment="1">
      <alignment horizontal="right" vertical="center"/>
    </xf>
    <xf numFmtId="0" fontId="2" fillId="3" borderId="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24" xfId="0" applyFont="1" applyFill="1" applyBorder="1" applyAlignment="1">
      <alignment horizontal="left" vertical="center" wrapText="1"/>
    </xf>
    <xf numFmtId="0" fontId="8" fillId="7" borderId="25" xfId="0" applyFont="1" applyFill="1" applyBorder="1" applyAlignment="1">
      <alignment horizontal="left" vertical="center" wrapText="1"/>
    </xf>
    <xf numFmtId="0" fontId="1" fillId="6" borderId="41" xfId="0" applyFont="1" applyFill="1" applyBorder="1" applyAlignment="1">
      <alignment horizontal="center" vertical="center"/>
    </xf>
    <xf numFmtId="0" fontId="15" fillId="0" borderId="3" xfId="0" applyFont="1" applyBorder="1" applyAlignment="1">
      <alignment horizontal="left"/>
    </xf>
    <xf numFmtId="0" fontId="15" fillId="0" borderId="2" xfId="0" applyFont="1" applyBorder="1" applyAlignment="1">
      <alignment horizontal="left"/>
    </xf>
    <xf numFmtId="0" fontId="15" fillId="0" borderId="7" xfId="0" applyFont="1" applyBorder="1" applyAlignment="1">
      <alignment horizontal="left"/>
    </xf>
    <xf numFmtId="0" fontId="1" fillId="8" borderId="41" xfId="0" applyFont="1" applyFill="1" applyBorder="1" applyAlignment="1">
      <alignment horizontal="left" vertical="center" wrapText="1"/>
    </xf>
    <xf numFmtId="14" fontId="0" fillId="9" borderId="1" xfId="0" applyNumberFormat="1" applyFill="1" applyBorder="1" applyAlignment="1" applyProtection="1">
      <alignment horizontal="left" vertical="center"/>
      <protection locked="0"/>
    </xf>
    <xf numFmtId="0" fontId="0" fillId="15" borderId="3" xfId="0" applyFill="1" applyBorder="1" applyAlignment="1">
      <alignment horizontal="center" vertical="center"/>
    </xf>
    <xf numFmtId="0" fontId="0" fillId="15" borderId="2" xfId="0" applyFill="1" applyBorder="1" applyAlignment="1">
      <alignment horizontal="center" vertical="center"/>
    </xf>
    <xf numFmtId="0" fontId="0" fillId="15" borderId="7" xfId="0" applyFill="1" applyBorder="1" applyAlignment="1">
      <alignment horizontal="center" vertical="center"/>
    </xf>
    <xf numFmtId="0" fontId="0" fillId="5" borderId="18" xfId="0" applyFill="1" applyBorder="1" applyAlignment="1">
      <alignment horizontal="center" vertical="center"/>
    </xf>
    <xf numFmtId="0" fontId="0" fillId="5" borderId="22" xfId="0" applyFill="1" applyBorder="1" applyAlignment="1">
      <alignment horizontal="center" vertical="center"/>
    </xf>
    <xf numFmtId="0" fontId="0" fillId="5" borderId="19" xfId="0" applyFill="1" applyBorder="1" applyAlignment="1">
      <alignment horizontal="center" vertical="center"/>
    </xf>
    <xf numFmtId="0" fontId="0" fillId="5" borderId="24" xfId="0" applyFill="1" applyBorder="1" applyAlignment="1">
      <alignment horizontal="center" vertical="center"/>
    </xf>
    <xf numFmtId="0" fontId="0" fillId="5" borderId="0" xfId="0" applyFill="1" applyAlignment="1">
      <alignment horizontal="center" vertical="center"/>
    </xf>
    <xf numFmtId="0" fontId="0" fillId="5" borderId="25" xfId="0" applyFill="1" applyBorder="1" applyAlignment="1">
      <alignment horizontal="center" vertical="center"/>
    </xf>
    <xf numFmtId="0" fontId="0" fillId="5" borderId="20" xfId="0" applyFill="1" applyBorder="1" applyAlignment="1">
      <alignment horizontal="center" vertical="center"/>
    </xf>
    <xf numFmtId="0" fontId="0" fillId="5" borderId="23" xfId="0" applyFill="1" applyBorder="1" applyAlignment="1">
      <alignment horizontal="center" vertical="center"/>
    </xf>
    <xf numFmtId="0" fontId="0" fillId="5" borderId="21" xfId="0" applyFill="1" applyBorder="1" applyAlignment="1">
      <alignment horizontal="center" vertical="center"/>
    </xf>
    <xf numFmtId="0" fontId="1" fillId="8" borderId="3" xfId="0" applyFont="1" applyFill="1" applyBorder="1" applyAlignment="1">
      <alignment horizontal="left"/>
    </xf>
    <xf numFmtId="0" fontId="1" fillId="8" borderId="2" xfId="0" applyFont="1" applyFill="1" applyBorder="1" applyAlignment="1">
      <alignment horizontal="left"/>
    </xf>
    <xf numFmtId="0" fontId="0" fillId="0" borderId="2" xfId="0" applyBorder="1" applyAlignment="1">
      <alignment horizontal="left"/>
    </xf>
    <xf numFmtId="0" fontId="0" fillId="0" borderId="7" xfId="0" applyBorder="1" applyAlignment="1">
      <alignment horizontal="left"/>
    </xf>
    <xf numFmtId="0" fontId="0" fillId="0" borderId="0" xfId="0" applyAlignment="1">
      <alignment horizontal="left" vertical="center" wrapText="1"/>
    </xf>
    <xf numFmtId="0" fontId="0" fillId="0" borderId="25" xfId="0" applyBorder="1" applyAlignment="1">
      <alignment horizontal="left" vertical="center" wrapText="1"/>
    </xf>
    <xf numFmtId="0" fontId="0" fillId="0" borderId="23" xfId="0" applyBorder="1" applyAlignment="1">
      <alignment horizontal="left" vertical="center" wrapText="1"/>
    </xf>
    <xf numFmtId="0" fontId="0" fillId="0" borderId="21" xfId="0" applyBorder="1" applyAlignment="1">
      <alignment horizontal="left" vertical="center" wrapText="1"/>
    </xf>
    <xf numFmtId="0" fontId="4" fillId="9" borderId="18" xfId="0" applyFont="1" applyFill="1" applyBorder="1" applyAlignment="1" applyProtection="1">
      <alignment horizontal="center" vertical="center" wrapText="1"/>
      <protection locked="0"/>
    </xf>
    <xf numFmtId="0" fontId="4" fillId="9" borderId="19" xfId="0" applyFont="1" applyFill="1" applyBorder="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4" borderId="0" xfId="0" applyFont="1" applyFill="1" applyAlignment="1">
      <alignment horizontal="center" vertical="center" wrapText="1"/>
    </xf>
    <xf numFmtId="0" fontId="10" fillId="13" borderId="1" xfId="0" applyFont="1" applyFill="1" applyBorder="1" applyAlignment="1" applyProtection="1">
      <alignment horizontal="center" vertical="center" wrapText="1"/>
      <protection locked="0"/>
    </xf>
    <xf numFmtId="0" fontId="6" fillId="4" borderId="0" xfId="0" applyFont="1" applyFill="1" applyAlignment="1">
      <alignment horizontal="left" vertical="center" wrapText="1"/>
    </xf>
    <xf numFmtId="0" fontId="7" fillId="0" borderId="42" xfId="0" applyFont="1" applyBorder="1" applyAlignment="1">
      <alignment horizontal="center" vertical="center" wrapText="1"/>
    </xf>
    <xf numFmtId="0" fontId="2" fillId="3" borderId="4" xfId="0" applyFont="1" applyFill="1" applyBorder="1" applyAlignment="1">
      <alignment horizontal="right" vertical="center" wrapText="1"/>
    </xf>
    <xf numFmtId="0" fontId="0" fillId="9" borderId="20" xfId="0" applyFill="1" applyBorder="1" applyAlignment="1" applyProtection="1">
      <alignment horizontal="left" vertical="center" wrapText="1"/>
      <protection locked="0"/>
    </xf>
    <xf numFmtId="0" fontId="0" fillId="9" borderId="23" xfId="0" applyFill="1" applyBorder="1" applyAlignment="1" applyProtection="1">
      <alignment horizontal="left" vertical="center" wrapText="1"/>
      <protection locked="0"/>
    </xf>
    <xf numFmtId="0" fontId="0" fillId="9" borderId="21" xfId="0" applyFill="1" applyBorder="1" applyAlignment="1" applyProtection="1">
      <alignment horizontal="left" vertical="center" wrapText="1"/>
      <protection locked="0"/>
    </xf>
    <xf numFmtId="166" fontId="6" fillId="12" borderId="18" xfId="0" applyNumberFormat="1" applyFont="1" applyFill="1" applyBorder="1" applyAlignment="1">
      <alignment horizontal="center" vertical="center" wrapText="1"/>
    </xf>
    <xf numFmtId="166" fontId="6" fillId="12" borderId="19" xfId="0" applyNumberFormat="1" applyFont="1" applyFill="1" applyBorder="1" applyAlignment="1">
      <alignment horizontal="center" vertical="center" wrapText="1"/>
    </xf>
    <xf numFmtId="0" fontId="7" fillId="5" borderId="38" xfId="0" applyFont="1" applyFill="1" applyBorder="1" applyAlignment="1">
      <alignment horizontal="right" vertical="center" wrapText="1"/>
    </xf>
    <xf numFmtId="0" fontId="7" fillId="5" borderId="39" xfId="0" applyFont="1" applyFill="1" applyBorder="1" applyAlignment="1">
      <alignment horizontal="right" vertical="center" wrapText="1"/>
    </xf>
    <xf numFmtId="165" fontId="6" fillId="12" borderId="38" xfId="0" applyNumberFormat="1" applyFont="1" applyFill="1" applyBorder="1" applyAlignment="1">
      <alignment horizontal="center" vertical="center" wrapText="1"/>
    </xf>
    <xf numFmtId="165" fontId="6" fillId="12" borderId="39" xfId="0" applyNumberFormat="1" applyFont="1" applyFill="1" applyBorder="1" applyAlignment="1">
      <alignment horizontal="center" vertical="center" wrapText="1"/>
    </xf>
    <xf numFmtId="0" fontId="7" fillId="0" borderId="45" xfId="0" applyFont="1" applyBorder="1" applyAlignment="1">
      <alignment horizontal="center" vertical="center" wrapText="1"/>
    </xf>
    <xf numFmtId="0" fontId="10" fillId="13" borderId="22" xfId="0" applyFont="1" applyFill="1" applyBorder="1" applyAlignment="1" applyProtection="1">
      <alignment horizontal="center" vertical="center" wrapText="1"/>
      <protection locked="0"/>
    </xf>
    <xf numFmtId="0" fontId="10" fillId="13" borderId="19" xfId="0" applyFont="1" applyFill="1" applyBorder="1" applyAlignment="1" applyProtection="1">
      <alignment horizontal="center" vertical="center" wrapText="1"/>
      <protection locked="0"/>
    </xf>
    <xf numFmtId="0" fontId="0" fillId="9" borderId="3"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10" fillId="13" borderId="43" xfId="0" applyFont="1" applyFill="1" applyBorder="1" applyAlignment="1" applyProtection="1">
      <alignment horizontal="center" vertical="center" wrapText="1"/>
      <protection locked="0"/>
    </xf>
    <xf numFmtId="0" fontId="10" fillId="13" borderId="44" xfId="0" applyFont="1" applyFill="1" applyBorder="1" applyAlignment="1" applyProtection="1">
      <alignment horizontal="center" vertical="center" wrapText="1"/>
      <protection locked="0"/>
    </xf>
    <xf numFmtId="0" fontId="0" fillId="0" borderId="3" xfId="0" applyBorder="1" applyAlignment="1">
      <alignment horizontal="left"/>
    </xf>
    <xf numFmtId="0" fontId="1" fillId="10" borderId="3" xfId="0" applyFont="1" applyFill="1" applyBorder="1" applyAlignment="1">
      <alignment horizontal="left" vertical="center"/>
    </xf>
    <xf numFmtId="0" fontId="1" fillId="10" borderId="2" xfId="0" applyFont="1" applyFill="1" applyBorder="1" applyAlignment="1">
      <alignment horizontal="left" vertical="center"/>
    </xf>
    <xf numFmtId="0" fontId="1" fillId="10" borderId="7" xfId="0" applyFont="1" applyFill="1" applyBorder="1" applyAlignment="1">
      <alignment horizontal="left" vertical="center"/>
    </xf>
    <xf numFmtId="0" fontId="0" fillId="11" borderId="1" xfId="0" applyFill="1" applyBorder="1" applyAlignment="1" applyProtection="1">
      <alignment horizontal="left" vertical="center" wrapText="1"/>
      <protection locked="0"/>
    </xf>
    <xf numFmtId="0" fontId="0" fillId="11" borderId="1" xfId="0" applyFill="1" applyBorder="1" applyAlignment="1" applyProtection="1">
      <alignment horizontal="left" vertical="center"/>
      <protection locked="0"/>
    </xf>
    <xf numFmtId="0" fontId="0" fillId="11" borderId="3" xfId="0" applyFill="1" applyBorder="1" applyAlignment="1" applyProtection="1">
      <alignment horizontal="left" vertical="center" wrapText="1"/>
      <protection locked="0"/>
    </xf>
    <xf numFmtId="0" fontId="0" fillId="11" borderId="2" xfId="0" applyFill="1" applyBorder="1" applyAlignment="1" applyProtection="1">
      <alignment horizontal="left" vertical="center" wrapText="1"/>
      <protection locked="0"/>
    </xf>
    <xf numFmtId="0" fontId="0" fillId="11" borderId="7" xfId="0" applyFill="1" applyBorder="1" applyAlignment="1" applyProtection="1">
      <alignment horizontal="left" vertical="center" wrapText="1"/>
      <protection locked="0"/>
    </xf>
    <xf numFmtId="0" fontId="1" fillId="10" borderId="0" xfId="0" applyFont="1" applyFill="1" applyAlignment="1">
      <alignment horizontal="left" vertical="center" wrapText="1"/>
    </xf>
    <xf numFmtId="0" fontId="1" fillId="10" borderId="25" xfId="0" applyFont="1" applyFill="1" applyBorder="1" applyAlignment="1">
      <alignment horizontal="left" vertical="center" wrapText="1"/>
    </xf>
    <xf numFmtId="0" fontId="1" fillId="10" borderId="23" xfId="0" applyFont="1" applyFill="1" applyBorder="1" applyAlignment="1">
      <alignment horizontal="left" vertical="center" wrapText="1"/>
    </xf>
    <xf numFmtId="0" fontId="1" fillId="10" borderId="21" xfId="0" applyFont="1" applyFill="1" applyBorder="1" applyAlignment="1">
      <alignment horizontal="left" vertical="center" wrapText="1"/>
    </xf>
    <xf numFmtId="0" fontId="0" fillId="11" borderId="1" xfId="0" applyFill="1" applyBorder="1" applyAlignment="1" applyProtection="1">
      <alignment horizontal="center" vertical="center"/>
      <protection locked="0"/>
    </xf>
    <xf numFmtId="0" fontId="1" fillId="10" borderId="24" xfId="0" applyFont="1" applyFill="1" applyBorder="1" applyAlignment="1">
      <alignment horizontal="left" vertical="center" wrapText="1"/>
    </xf>
    <xf numFmtId="0" fontId="1" fillId="10" borderId="20" xfId="0" applyFont="1" applyFill="1" applyBorder="1" applyAlignment="1">
      <alignment horizontal="left" vertical="center" wrapText="1"/>
    </xf>
    <xf numFmtId="0" fontId="1" fillId="10" borderId="1" xfId="0" applyFont="1" applyFill="1" applyBorder="1" applyAlignment="1">
      <alignment horizontal="right" vertical="center" wrapText="1"/>
    </xf>
    <xf numFmtId="0" fontId="1" fillId="10" borderId="1" xfId="0" applyFont="1" applyFill="1" applyBorder="1" applyAlignment="1">
      <alignment horizontal="left" vertical="center"/>
    </xf>
    <xf numFmtId="0" fontId="15" fillId="0" borderId="3" xfId="0" applyFont="1" applyBorder="1"/>
    <xf numFmtId="0" fontId="15" fillId="0" borderId="2" xfId="0" applyFont="1" applyBorder="1"/>
    <xf numFmtId="0" fontId="15" fillId="0" borderId="7" xfId="0" applyFont="1" applyBorder="1"/>
    <xf numFmtId="0" fontId="15" fillId="0" borderId="3" xfId="0" applyFont="1" applyBorder="1" applyAlignment="1">
      <alignment vertical="center"/>
    </xf>
    <xf numFmtId="0" fontId="15" fillId="0" borderId="7" xfId="0" applyFont="1" applyBorder="1" applyAlignment="1">
      <alignment vertical="center"/>
    </xf>
    <xf numFmtId="0" fontId="10" fillId="13" borderId="41" xfId="0" applyFont="1" applyFill="1" applyBorder="1" applyAlignment="1" applyProtection="1">
      <alignment horizontal="center" vertical="center" wrapText="1"/>
      <protection locked="0"/>
    </xf>
    <xf numFmtId="0" fontId="7" fillId="10" borderId="3" xfId="0" applyFont="1" applyFill="1" applyBorder="1" applyAlignment="1">
      <alignment horizontal="left" vertical="center"/>
    </xf>
    <xf numFmtId="0" fontId="7" fillId="10" borderId="7" xfId="0" applyFont="1" applyFill="1" applyBorder="1" applyAlignment="1">
      <alignment horizontal="left" vertical="center"/>
    </xf>
    <xf numFmtId="0" fontId="1" fillId="2" borderId="0" xfId="0" applyFont="1" applyFill="1" applyAlignment="1">
      <alignment horizontal="right"/>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4" fillId="11" borderId="3" xfId="0" applyFont="1"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1" fillId="10" borderId="1" xfId="0" quotePrefix="1" applyFont="1" applyFill="1" applyBorder="1" applyAlignment="1">
      <alignment horizontal="left" vertical="center" wrapText="1"/>
    </xf>
    <xf numFmtId="0" fontId="1" fillId="10" borderId="1" xfId="0" applyFont="1" applyFill="1" applyBorder="1" applyAlignment="1">
      <alignment horizontal="left" vertical="center" wrapText="1"/>
    </xf>
    <xf numFmtId="0" fontId="0" fillId="11" borderId="3" xfId="0" applyFill="1" applyBorder="1" applyAlignment="1" applyProtection="1">
      <alignment horizontal="left" vertical="center"/>
      <protection locked="0"/>
    </xf>
    <xf numFmtId="0" fontId="0" fillId="11" borderId="2" xfId="0" applyFill="1" applyBorder="1" applyAlignment="1" applyProtection="1">
      <alignment horizontal="left" vertical="center"/>
      <protection locked="0"/>
    </xf>
    <xf numFmtId="0" fontId="0" fillId="11" borderId="7" xfId="0" applyFill="1" applyBorder="1" applyAlignment="1" applyProtection="1">
      <alignment horizontal="left" vertical="center"/>
      <protection locked="0"/>
    </xf>
    <xf numFmtId="0" fontId="1" fillId="2" borderId="0" xfId="0" applyFont="1" applyFill="1" applyAlignment="1">
      <alignment horizontal="left" vertical="center"/>
    </xf>
    <xf numFmtId="14" fontId="0" fillId="11" borderId="1" xfId="0" applyNumberFormat="1" applyFill="1" applyBorder="1" applyAlignment="1" applyProtection="1">
      <alignment horizontal="left" vertical="center"/>
      <protection locked="0"/>
    </xf>
    <xf numFmtId="0" fontId="3" fillId="0" borderId="5" xfId="0" applyFont="1" applyBorder="1" applyAlignment="1">
      <alignment horizontal="center" vertical="center" wrapText="1"/>
    </xf>
    <xf numFmtId="0" fontId="6" fillId="0" borderId="8" xfId="0" applyFont="1" applyBorder="1" applyAlignment="1">
      <alignment horizontal="center" vertical="center" wrapText="1"/>
    </xf>
    <xf numFmtId="0" fontId="4" fillId="11" borderId="18" xfId="0" applyFont="1" applyFill="1" applyBorder="1" applyAlignment="1" applyProtection="1">
      <alignment horizontal="center" vertical="center" wrapText="1"/>
      <protection locked="0"/>
    </xf>
    <xf numFmtId="0" fontId="4" fillId="11" borderId="19" xfId="0" applyFont="1" applyFill="1" applyBorder="1" applyAlignment="1" applyProtection="1">
      <alignment horizontal="center" vertical="center" wrapText="1"/>
      <protection locked="0"/>
    </xf>
    <xf numFmtId="0" fontId="7" fillId="10" borderId="22" xfId="0" applyFont="1" applyFill="1" applyBorder="1" applyAlignment="1">
      <alignment horizontal="right" vertical="center"/>
    </xf>
    <xf numFmtId="0" fontId="7" fillId="10" borderId="19" xfId="0" applyFont="1" applyFill="1" applyBorder="1" applyAlignment="1">
      <alignment horizontal="right" vertical="center"/>
    </xf>
    <xf numFmtId="0" fontId="7" fillId="10" borderId="0" xfId="0" applyFont="1" applyFill="1" applyAlignment="1">
      <alignment horizontal="right" vertical="center"/>
    </xf>
    <xf numFmtId="0" fontId="7" fillId="10" borderId="25" xfId="0" applyFont="1" applyFill="1" applyBorder="1" applyAlignment="1">
      <alignment horizontal="right" vertical="center"/>
    </xf>
    <xf numFmtId="0" fontId="7" fillId="10" borderId="22" xfId="0" applyFont="1" applyFill="1" applyBorder="1" applyAlignment="1">
      <alignment horizontal="left" vertical="center" wrapText="1"/>
    </xf>
    <xf numFmtId="0" fontId="7" fillId="10" borderId="19" xfId="0" applyFont="1" applyFill="1" applyBorder="1" applyAlignment="1">
      <alignment horizontal="left" vertical="center" wrapText="1"/>
    </xf>
    <xf numFmtId="0" fontId="7" fillId="10" borderId="0" xfId="0" applyFont="1" applyFill="1" applyAlignment="1">
      <alignment horizontal="left" vertical="center" wrapText="1"/>
    </xf>
    <xf numFmtId="0" fontId="7" fillId="10" borderId="25" xfId="0" applyFont="1" applyFill="1" applyBorder="1" applyAlignment="1">
      <alignment horizontal="left" vertical="center" wrapText="1"/>
    </xf>
    <xf numFmtId="0" fontId="7" fillId="10" borderId="23" xfId="0" applyFont="1" applyFill="1" applyBorder="1" applyAlignment="1">
      <alignment horizontal="left" vertical="center" wrapText="1"/>
    </xf>
    <xf numFmtId="0" fontId="7" fillId="10" borderId="21" xfId="0" applyFont="1" applyFill="1" applyBorder="1" applyAlignment="1">
      <alignment horizontal="left" vertical="center" wrapText="1"/>
    </xf>
    <xf numFmtId="0" fontId="0" fillId="11" borderId="3" xfId="0" applyFill="1" applyBorder="1" applyAlignment="1" applyProtection="1">
      <alignment horizontal="left" vertical="top"/>
      <protection locked="0"/>
    </xf>
    <xf numFmtId="0" fontId="0" fillId="11" borderId="2" xfId="0" applyFill="1" applyBorder="1" applyAlignment="1" applyProtection="1">
      <alignment horizontal="left" vertical="top"/>
      <protection locked="0"/>
    </xf>
    <xf numFmtId="0" fontId="0" fillId="11" borderId="7" xfId="0" applyFill="1" applyBorder="1" applyAlignment="1" applyProtection="1">
      <alignment horizontal="left" vertical="top"/>
      <protection locked="0"/>
    </xf>
    <xf numFmtId="0" fontId="1" fillId="10" borderId="18" xfId="0" applyFont="1" applyFill="1" applyBorder="1" applyAlignment="1">
      <alignment horizontal="left" vertical="center" wrapText="1"/>
    </xf>
    <xf numFmtId="0" fontId="1" fillId="10" borderId="19" xfId="0" applyFont="1" applyFill="1" applyBorder="1" applyAlignment="1">
      <alignment horizontal="left" vertical="center" wrapText="1"/>
    </xf>
    <xf numFmtId="0" fontId="0" fillId="11" borderId="3" xfId="0" applyFill="1" applyBorder="1" applyAlignment="1" applyProtection="1">
      <alignment horizontal="center" vertical="center" wrapText="1"/>
      <protection locked="0"/>
    </xf>
    <xf numFmtId="0" fontId="0" fillId="11" borderId="2" xfId="0" applyFill="1" applyBorder="1" applyAlignment="1" applyProtection="1">
      <alignment horizontal="center" vertical="center" wrapText="1"/>
      <protection locked="0"/>
    </xf>
    <xf numFmtId="0" fontId="0" fillId="11" borderId="7" xfId="0" applyFill="1" applyBorder="1" applyAlignment="1" applyProtection="1">
      <alignment horizontal="center" vertical="center" wrapText="1"/>
      <protection locked="0"/>
    </xf>
  </cellXfs>
  <cellStyles count="2">
    <cellStyle name="Hyperlink" xfId="1" builtinId="8"/>
    <cellStyle name="Normal" xfId="0" builtinId="0"/>
  </cellStyles>
  <dxfs count="0"/>
  <tableStyles count="0" defaultTableStyle="TableStyleMedium2" defaultPivotStyle="PivotStyleLight16"/>
  <colors>
    <mruColors>
      <color rgb="FFCCCCFF"/>
      <color rgb="FF009999"/>
      <color rgb="FF33CCCC"/>
      <color rgb="FF00CC99"/>
      <color rgb="FF660066"/>
      <color rgb="FFCCECFF"/>
      <color rgb="FF008080"/>
      <color rgb="FF003399"/>
      <color rgb="FF0099CC"/>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889000</xdr:colOff>
          <xdr:row>16</xdr:row>
          <xdr:rowOff>190500</xdr:rowOff>
        </xdr:from>
        <xdr:to>
          <xdr:col>4</xdr:col>
          <xdr:colOff>1790700</xdr:colOff>
          <xdr:row>18</xdr:row>
          <xdr:rowOff>152400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895350</xdr:colOff>
          <xdr:row>15</xdr:row>
          <xdr:rowOff>203200</xdr:rowOff>
        </xdr:from>
        <xdr:to>
          <xdr:col>3</xdr:col>
          <xdr:colOff>1803400</xdr:colOff>
          <xdr:row>17</xdr:row>
          <xdr:rowOff>146050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2781300</xdr:colOff>
          <xdr:row>15</xdr:row>
          <xdr:rowOff>419100</xdr:rowOff>
        </xdr:from>
        <xdr:to>
          <xdr:col>3</xdr:col>
          <xdr:colOff>571500</xdr:colOff>
          <xdr:row>15</xdr:row>
          <xdr:rowOff>1073150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1771650</xdr:colOff>
          <xdr:row>16</xdr:row>
          <xdr:rowOff>419100</xdr:rowOff>
        </xdr:from>
        <xdr:to>
          <xdr:col>4</xdr:col>
          <xdr:colOff>209550</xdr:colOff>
          <xdr:row>18</xdr:row>
          <xdr:rowOff>63500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495300</xdr:colOff>
          <xdr:row>15</xdr:row>
          <xdr:rowOff>355600</xdr:rowOff>
        </xdr:from>
        <xdr:to>
          <xdr:col>3</xdr:col>
          <xdr:colOff>1403350</xdr:colOff>
          <xdr:row>17</xdr:row>
          <xdr:rowOff>76200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2457450</xdr:colOff>
          <xdr:row>16</xdr:row>
          <xdr:rowOff>355600</xdr:rowOff>
        </xdr:from>
        <xdr:to>
          <xdr:col>4</xdr:col>
          <xdr:colOff>869950</xdr:colOff>
          <xdr:row>18</xdr:row>
          <xdr:rowOff>88900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london.gov.uk/what-we-do/planning/implementing-london-plan/london-plan-guidance/whole-life-cycle-carbon-assessments-guidance" TargetMode="External"/><Relationship Id="rId2" Type="http://schemas.openxmlformats.org/officeDocument/2006/relationships/hyperlink" Target="mailto:ZeroCarbonPlanning@london.gov.uk" TargetMode="External"/><Relationship Id="rId1" Type="http://schemas.openxmlformats.org/officeDocument/2006/relationships/hyperlink" Target="mailto:ZeroCarbonPlanning@london.gov.uk"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8263-BC31-4533-87FA-B70984A70255}">
  <dimension ref="B3:C21"/>
  <sheetViews>
    <sheetView showGridLines="0" workbookViewId="0">
      <selection activeCell="B28" sqref="B28"/>
    </sheetView>
  </sheetViews>
  <sheetFormatPr defaultRowHeight="12.5" x14ac:dyDescent="0.25"/>
  <cols>
    <col min="2" max="2" width="40" customWidth="1"/>
    <col min="3" max="3" width="64.453125" style="46" customWidth="1"/>
  </cols>
  <sheetData>
    <row r="3" spans="2:3" ht="13" x14ac:dyDescent="0.3">
      <c r="B3" s="50" t="s">
        <v>0</v>
      </c>
    </row>
    <row r="5" spans="2:3" ht="13" x14ac:dyDescent="0.3">
      <c r="B5" s="183" t="s">
        <v>1</v>
      </c>
      <c r="C5" s="184" t="s">
        <v>2</v>
      </c>
    </row>
    <row r="6" spans="2:3" ht="25" x14ac:dyDescent="0.25">
      <c r="B6" s="340" t="s">
        <v>3</v>
      </c>
      <c r="C6" s="185" t="s">
        <v>4</v>
      </c>
    </row>
    <row r="7" spans="2:3" x14ac:dyDescent="0.25">
      <c r="B7" s="341"/>
      <c r="C7" s="181" t="s">
        <v>5</v>
      </c>
    </row>
    <row r="8" spans="2:3" x14ac:dyDescent="0.25">
      <c r="B8" s="342" t="s">
        <v>6</v>
      </c>
      <c r="C8" s="181" t="s">
        <v>7</v>
      </c>
    </row>
    <row r="9" spans="2:3" ht="25" x14ac:dyDescent="0.25">
      <c r="B9" s="342"/>
      <c r="C9" s="181" t="s">
        <v>8</v>
      </c>
    </row>
    <row r="10" spans="2:3" x14ac:dyDescent="0.25">
      <c r="B10" s="342"/>
      <c r="C10" s="181" t="s">
        <v>9</v>
      </c>
    </row>
    <row r="11" spans="2:3" ht="25" x14ac:dyDescent="0.25">
      <c r="B11" s="342"/>
      <c r="C11" s="181" t="s">
        <v>10</v>
      </c>
    </row>
    <row r="12" spans="2:3" x14ac:dyDescent="0.25">
      <c r="B12" s="342"/>
      <c r="C12" s="181" t="s">
        <v>11</v>
      </c>
    </row>
    <row r="13" spans="2:3" x14ac:dyDescent="0.25">
      <c r="B13" s="342"/>
      <c r="C13" s="181" t="s">
        <v>12</v>
      </c>
    </row>
    <row r="14" spans="2:3" x14ac:dyDescent="0.25">
      <c r="B14" s="342"/>
      <c r="C14" s="181" t="s">
        <v>13</v>
      </c>
    </row>
    <row r="15" spans="2:3" ht="25" x14ac:dyDescent="0.25">
      <c r="B15" s="342"/>
      <c r="C15" s="181" t="s">
        <v>14</v>
      </c>
    </row>
    <row r="16" spans="2:3" ht="25" x14ac:dyDescent="0.25">
      <c r="B16" s="342"/>
      <c r="C16" s="181" t="s">
        <v>15</v>
      </c>
    </row>
    <row r="17" spans="2:3" ht="25" x14ac:dyDescent="0.25">
      <c r="B17" s="342"/>
      <c r="C17" s="181" t="s">
        <v>16</v>
      </c>
    </row>
    <row r="18" spans="2:3" x14ac:dyDescent="0.25">
      <c r="B18" s="342"/>
      <c r="C18" s="181" t="s">
        <v>17</v>
      </c>
    </row>
    <row r="19" spans="2:3" ht="27.75" customHeight="1" x14ac:dyDescent="0.25">
      <c r="B19" s="343"/>
      <c r="C19" s="182" t="s">
        <v>18</v>
      </c>
    </row>
    <row r="20" spans="2:3" ht="19.5" customHeight="1" x14ac:dyDescent="0.25">
      <c r="B20" s="341" t="s">
        <v>19</v>
      </c>
      <c r="C20" s="181" t="s">
        <v>20</v>
      </c>
    </row>
    <row r="21" spans="2:3" ht="26.25" customHeight="1" x14ac:dyDescent="0.25">
      <c r="B21" s="341"/>
      <c r="C21" s="181" t="s">
        <v>21</v>
      </c>
    </row>
  </sheetData>
  <mergeCells count="3">
    <mergeCell ref="B6:B7"/>
    <mergeCell ref="B8:B19"/>
    <mergeCell ref="B20: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showGridLines="0" workbookViewId="0"/>
  </sheetViews>
  <sheetFormatPr defaultRowHeight="12.5" x14ac:dyDescent="0.25"/>
  <cols>
    <col min="12" max="12" width="19" customWidth="1"/>
    <col min="13" max="13" width="4.26953125" customWidth="1"/>
    <col min="14" max="14" width="3.54296875" customWidth="1"/>
  </cols>
  <sheetData>
    <row r="1" spans="1:12" s="1" customFormat="1" ht="26.25" customHeight="1" x14ac:dyDescent="0.4">
      <c r="A1" s="6" t="s">
        <v>22</v>
      </c>
      <c r="B1" s="3"/>
      <c r="C1" s="3"/>
      <c r="D1" s="3"/>
      <c r="E1" s="3"/>
      <c r="F1" s="3"/>
      <c r="G1" s="3"/>
      <c r="H1" s="3"/>
      <c r="I1" s="3"/>
      <c r="J1" s="3"/>
      <c r="K1" s="3"/>
      <c r="L1" s="3"/>
    </row>
    <row r="3" spans="1:12" ht="13" x14ac:dyDescent="0.3">
      <c r="A3" s="7" t="s">
        <v>23</v>
      </c>
      <c r="B3" s="8"/>
      <c r="C3" s="8"/>
      <c r="D3" s="8"/>
      <c r="E3" s="8"/>
      <c r="F3" s="8"/>
      <c r="G3" s="8"/>
      <c r="H3" s="8"/>
      <c r="I3" s="8"/>
      <c r="J3" s="8"/>
      <c r="K3" s="8"/>
      <c r="L3" s="8"/>
    </row>
    <row r="4" spans="1:12" ht="9.75" customHeight="1" x14ac:dyDescent="0.25">
      <c r="A4" s="4"/>
    </row>
    <row r="5" spans="1:12" ht="12.75" customHeight="1" x14ac:dyDescent="0.25">
      <c r="A5" s="344" t="s">
        <v>24</v>
      </c>
      <c r="B5" s="344"/>
      <c r="C5" s="344"/>
      <c r="D5" s="344"/>
      <c r="E5" s="344"/>
      <c r="F5" s="344"/>
      <c r="G5" s="344"/>
      <c r="H5" s="344"/>
      <c r="I5" s="344"/>
      <c r="J5" s="344"/>
      <c r="K5" s="344"/>
      <c r="L5" s="344"/>
    </row>
    <row r="6" spans="1:12" ht="12.75" customHeight="1" x14ac:dyDescent="0.25">
      <c r="A6" s="344"/>
      <c r="B6" s="344"/>
      <c r="C6" s="344"/>
      <c r="D6" s="344"/>
      <c r="E6" s="344"/>
      <c r="F6" s="344"/>
      <c r="G6" s="344"/>
      <c r="H6" s="344"/>
      <c r="I6" s="344"/>
      <c r="J6" s="344"/>
      <c r="K6" s="344"/>
      <c r="L6" s="344"/>
    </row>
    <row r="7" spans="1:12" ht="12.75" customHeight="1" x14ac:dyDescent="0.25">
      <c r="A7" s="344"/>
      <c r="B7" s="344"/>
      <c r="C7" s="344"/>
      <c r="D7" s="344"/>
      <c r="E7" s="344"/>
      <c r="F7" s="344"/>
      <c r="G7" s="344"/>
      <c r="H7" s="344"/>
      <c r="I7" s="344"/>
      <c r="J7" s="344"/>
      <c r="K7" s="344"/>
      <c r="L7" s="344"/>
    </row>
    <row r="8" spans="1:12" ht="34.5" customHeight="1" x14ac:dyDescent="0.25">
      <c r="A8" s="346" t="s">
        <v>25</v>
      </c>
      <c r="B8" s="346"/>
      <c r="C8" s="346"/>
      <c r="D8" s="346"/>
      <c r="E8" s="346"/>
      <c r="F8" s="346"/>
      <c r="G8" s="346"/>
      <c r="H8" s="346"/>
      <c r="I8" s="346"/>
      <c r="J8" s="346"/>
      <c r="K8" s="346"/>
      <c r="L8" s="346"/>
    </row>
    <row r="9" spans="1:12" ht="15" customHeight="1" x14ac:dyDescent="0.25">
      <c r="A9" s="344" t="s">
        <v>26</v>
      </c>
      <c r="B9" s="344"/>
      <c r="C9" s="344"/>
      <c r="D9" s="344"/>
      <c r="E9" s="344"/>
      <c r="F9" s="344"/>
      <c r="G9" s="344"/>
      <c r="H9" s="344"/>
      <c r="I9" s="344"/>
      <c r="J9" s="344"/>
      <c r="K9" s="344"/>
      <c r="L9" s="344"/>
    </row>
    <row r="10" spans="1:12" ht="33" customHeight="1" x14ac:dyDescent="0.25">
      <c r="A10" s="344"/>
      <c r="B10" s="344"/>
      <c r="C10" s="344"/>
      <c r="D10" s="344"/>
      <c r="E10" s="344"/>
      <c r="F10" s="344"/>
      <c r="G10" s="344"/>
      <c r="H10" s="344"/>
      <c r="I10" s="344"/>
      <c r="J10" s="344"/>
      <c r="K10" s="344"/>
      <c r="L10" s="344"/>
    </row>
    <row r="11" spans="1:12" ht="15" customHeight="1" x14ac:dyDescent="0.25">
      <c r="A11" s="102" t="s">
        <v>27</v>
      </c>
      <c r="B11" s="101"/>
      <c r="C11" s="101"/>
      <c r="D11" s="99"/>
      <c r="E11" s="99"/>
      <c r="F11" s="99"/>
      <c r="G11" s="99"/>
      <c r="H11" s="99"/>
      <c r="I11" s="99"/>
      <c r="J11" s="99"/>
      <c r="K11" s="99"/>
      <c r="L11" s="99"/>
    </row>
    <row r="12" spans="1:12" x14ac:dyDescent="0.25">
      <c r="A12" s="344" t="s">
        <v>28</v>
      </c>
      <c r="B12" s="344"/>
      <c r="C12" s="344"/>
      <c r="D12" s="344"/>
      <c r="E12" s="344"/>
      <c r="F12" s="344"/>
      <c r="G12" s="344"/>
      <c r="H12" s="344"/>
      <c r="I12" s="344"/>
      <c r="J12" s="344"/>
      <c r="K12" s="344"/>
      <c r="L12" s="344"/>
    </row>
    <row r="13" spans="1:12" ht="35.25" customHeight="1" x14ac:dyDescent="0.25">
      <c r="A13" s="344"/>
      <c r="B13" s="344"/>
      <c r="C13" s="344"/>
      <c r="D13" s="344"/>
      <c r="E13" s="344"/>
      <c r="F13" s="344"/>
      <c r="G13" s="344"/>
      <c r="H13" s="344"/>
      <c r="I13" s="344"/>
      <c r="J13" s="344"/>
      <c r="K13" s="344"/>
      <c r="L13" s="344"/>
    </row>
    <row r="14" spans="1:12" ht="13" x14ac:dyDescent="0.25">
      <c r="A14" s="102" t="s">
        <v>29</v>
      </c>
      <c r="B14" s="99"/>
      <c r="C14" s="99"/>
      <c r="D14" s="99"/>
      <c r="E14" s="99"/>
      <c r="F14" s="99"/>
      <c r="G14" s="99"/>
      <c r="H14" s="99"/>
      <c r="I14" s="99"/>
      <c r="J14" s="99"/>
      <c r="K14" s="99"/>
      <c r="L14" s="99"/>
    </row>
    <row r="15" spans="1:12" x14ac:dyDescent="0.25">
      <c r="A15" s="344" t="s">
        <v>30</v>
      </c>
      <c r="B15" s="344"/>
      <c r="C15" s="344"/>
      <c r="D15" s="344"/>
      <c r="E15" s="344"/>
      <c r="F15" s="344"/>
      <c r="G15" s="344"/>
      <c r="H15" s="344"/>
      <c r="I15" s="344"/>
      <c r="J15" s="344"/>
      <c r="K15" s="344"/>
      <c r="L15" s="344"/>
    </row>
    <row r="16" spans="1:12" ht="35.25" customHeight="1" x14ac:dyDescent="0.25">
      <c r="A16" s="344"/>
      <c r="B16" s="344"/>
      <c r="C16" s="344"/>
      <c r="D16" s="344"/>
      <c r="E16" s="344"/>
      <c r="F16" s="344"/>
      <c r="G16" s="344"/>
      <c r="H16" s="344"/>
      <c r="I16" s="344"/>
      <c r="J16" s="344"/>
      <c r="K16" s="344"/>
      <c r="L16" s="344"/>
    </row>
    <row r="17" spans="1:12" ht="13" x14ac:dyDescent="0.25">
      <c r="A17" s="102" t="s">
        <v>31</v>
      </c>
      <c r="B17" s="99"/>
      <c r="C17" s="99"/>
      <c r="D17" s="99"/>
      <c r="E17" s="99"/>
      <c r="F17" s="99"/>
      <c r="G17" s="99"/>
      <c r="H17" s="99"/>
      <c r="I17" s="99"/>
      <c r="J17" s="99"/>
      <c r="K17" s="99"/>
      <c r="L17" s="99"/>
    </row>
    <row r="18" spans="1:12" x14ac:dyDescent="0.25">
      <c r="A18" s="344" t="s">
        <v>32</v>
      </c>
      <c r="B18" s="344"/>
      <c r="C18" s="344"/>
      <c r="D18" s="344"/>
      <c r="E18" s="344"/>
      <c r="F18" s="344"/>
      <c r="G18" s="344"/>
      <c r="H18" s="344"/>
      <c r="I18" s="344"/>
      <c r="J18" s="344"/>
      <c r="K18" s="344"/>
      <c r="L18" s="344"/>
    </row>
    <row r="19" spans="1:12" ht="20.25" customHeight="1" x14ac:dyDescent="0.25">
      <c r="A19" s="344"/>
      <c r="B19" s="344"/>
      <c r="C19" s="344"/>
      <c r="D19" s="344"/>
      <c r="E19" s="344"/>
      <c r="F19" s="344"/>
      <c r="G19" s="344"/>
      <c r="H19" s="344"/>
      <c r="I19" s="344"/>
      <c r="J19" s="344"/>
      <c r="K19" s="344"/>
      <c r="L19" s="344"/>
    </row>
    <row r="20" spans="1:12" ht="16.5" customHeight="1" x14ac:dyDescent="0.25">
      <c r="A20" s="344"/>
      <c r="B20" s="344"/>
      <c r="C20" s="344"/>
      <c r="D20" s="344"/>
      <c r="E20" s="344"/>
      <c r="F20" s="344"/>
      <c r="G20" s="344"/>
      <c r="H20" s="344"/>
      <c r="I20" s="344"/>
      <c r="J20" s="344"/>
      <c r="K20" s="344"/>
      <c r="L20" s="344"/>
    </row>
    <row r="21" spans="1:12" ht="14.25" customHeight="1" x14ac:dyDescent="0.25">
      <c r="A21" s="345" t="s">
        <v>33</v>
      </c>
      <c r="B21" s="345"/>
      <c r="C21" s="345"/>
      <c r="D21" s="345"/>
      <c r="E21" s="345"/>
      <c r="F21" s="345"/>
      <c r="G21" s="345"/>
      <c r="H21" s="345"/>
      <c r="I21" s="345"/>
      <c r="J21" s="345"/>
      <c r="K21" s="345"/>
      <c r="L21" s="345"/>
    </row>
    <row r="22" spans="1:12" x14ac:dyDescent="0.25">
      <c r="A22" s="100"/>
      <c r="B22" s="99"/>
      <c r="C22" s="99"/>
      <c r="D22" s="99"/>
      <c r="E22" s="99"/>
      <c r="F22" s="99"/>
      <c r="G22" s="99"/>
      <c r="H22" s="99"/>
      <c r="I22" s="99"/>
      <c r="J22" s="99"/>
      <c r="K22" s="99"/>
      <c r="L22" s="99"/>
    </row>
    <row r="23" spans="1:12" ht="14.25" customHeight="1" x14ac:dyDescent="0.3">
      <c r="A23" s="7" t="s">
        <v>34</v>
      </c>
      <c r="B23" s="8"/>
      <c r="C23" s="8"/>
      <c r="D23" s="8"/>
      <c r="E23" s="8"/>
      <c r="F23" s="8"/>
      <c r="G23" s="8"/>
      <c r="H23" s="8"/>
      <c r="I23" s="8"/>
      <c r="J23" s="8"/>
      <c r="K23" s="8"/>
      <c r="L23" s="8"/>
    </row>
    <row r="24" spans="1:12" ht="10.5" customHeight="1" x14ac:dyDescent="0.3">
      <c r="A24" s="103"/>
    </row>
    <row r="25" spans="1:12" ht="14.25" customHeight="1" x14ac:dyDescent="0.25">
      <c r="A25" s="344" t="s">
        <v>35</v>
      </c>
      <c r="B25" s="344"/>
      <c r="C25" s="344"/>
      <c r="D25" s="344"/>
      <c r="E25" s="344"/>
      <c r="F25" s="344"/>
      <c r="G25" s="344"/>
      <c r="H25" s="344"/>
      <c r="I25" s="344"/>
      <c r="J25" s="344"/>
      <c r="K25" s="344"/>
      <c r="L25" s="344"/>
    </row>
    <row r="26" spans="1:12" x14ac:dyDescent="0.25">
      <c r="A26" s="5" t="s">
        <v>33</v>
      </c>
      <c r="B26" s="2"/>
      <c r="C26" s="2"/>
      <c r="D26" s="2"/>
      <c r="E26" s="2"/>
      <c r="F26" s="2"/>
      <c r="G26" s="2"/>
      <c r="H26" s="2"/>
      <c r="I26" s="2"/>
      <c r="J26" s="2"/>
      <c r="K26" s="2"/>
      <c r="L26" s="2"/>
    </row>
    <row r="27" spans="1:12" x14ac:dyDescent="0.25">
      <c r="A27" s="2"/>
      <c r="B27" s="2"/>
      <c r="C27" s="2"/>
      <c r="D27" s="2"/>
      <c r="E27" s="2"/>
      <c r="F27" s="2"/>
      <c r="G27" s="2"/>
      <c r="H27" s="2"/>
      <c r="I27" s="2"/>
      <c r="J27" s="2"/>
      <c r="K27" s="2"/>
      <c r="L27" s="2"/>
    </row>
    <row r="28" spans="1:12" x14ac:dyDescent="0.25">
      <c r="A28" s="2"/>
      <c r="B28" s="2"/>
      <c r="C28" s="2"/>
      <c r="D28" s="2"/>
      <c r="E28" s="2"/>
      <c r="F28" s="2"/>
      <c r="G28" s="2"/>
      <c r="H28" s="2"/>
      <c r="I28" s="2"/>
      <c r="J28" s="2"/>
      <c r="K28" s="2"/>
      <c r="L28" s="2"/>
    </row>
    <row r="29" spans="1:12" ht="12.75" customHeight="1" x14ac:dyDescent="0.25"/>
    <row r="30" spans="1:12" ht="13.5" customHeight="1" x14ac:dyDescent="0.25"/>
    <row r="32" spans="1:12" ht="12" customHeight="1" x14ac:dyDescent="0.25"/>
    <row r="33" ht="13.5" customHeight="1" x14ac:dyDescent="0.25"/>
    <row r="35" ht="14.25" customHeight="1" x14ac:dyDescent="0.25"/>
    <row r="36" ht="14.25" customHeight="1" x14ac:dyDescent="0.25"/>
  </sheetData>
  <sheetProtection selectLockedCells="1" selectUnlockedCells="1"/>
  <mergeCells count="8">
    <mergeCell ref="A18:L20"/>
    <mergeCell ref="A25:L25"/>
    <mergeCell ref="A21:L21"/>
    <mergeCell ref="A5:L7"/>
    <mergeCell ref="A8:L8"/>
    <mergeCell ref="A9:L10"/>
    <mergeCell ref="A12:L13"/>
    <mergeCell ref="A15:L16"/>
  </mergeCells>
  <hyperlinks>
    <hyperlink ref="A26" r:id="rId1" xr:uid="{00000000-0004-0000-0000-000001000000}"/>
    <hyperlink ref="A21" r:id="rId2" xr:uid="{00000000-0004-0000-0000-000002000000}"/>
    <hyperlink ref="A8:L8" r:id="rId3" display="https://www.london.gov.uk/what-we-do/planning/implementing-london-plan/london-plan-guidance/whole-life-cycle-carbon-assessments-guidance" xr:uid="{33B9E138-7EE4-43C6-8C99-71FB4764A94D}"/>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999"/>
  </sheetPr>
  <dimension ref="A1:H29"/>
  <sheetViews>
    <sheetView showGridLines="0" zoomScaleNormal="100" workbookViewId="0">
      <selection activeCell="C11" sqref="C11:D13"/>
    </sheetView>
  </sheetViews>
  <sheetFormatPr defaultColWidth="9.1796875" defaultRowHeight="12.5" x14ac:dyDescent="0.25"/>
  <cols>
    <col min="1" max="1" width="3.81640625" style="45" customWidth="1"/>
    <col min="2" max="2" width="47.1796875" customWidth="1"/>
    <col min="3" max="4" width="26.26953125" style="48" customWidth="1"/>
    <col min="5" max="5" width="38.1796875" style="48" customWidth="1"/>
    <col min="6" max="6" width="47" style="48" customWidth="1"/>
    <col min="7" max="7" width="65.81640625" customWidth="1"/>
    <col min="8" max="8" width="18.1796875" customWidth="1"/>
    <col min="9" max="13" width="15.26953125" customWidth="1"/>
    <col min="14" max="14" width="13.1796875" bestFit="1" customWidth="1"/>
    <col min="19" max="19" width="13" customWidth="1"/>
    <col min="20" max="20" width="15.54296875" customWidth="1"/>
    <col min="21" max="21" width="20.54296875" customWidth="1"/>
    <col min="27" max="27" width="46" bestFit="1" customWidth="1"/>
    <col min="28" max="28" width="126.453125" customWidth="1"/>
  </cols>
  <sheetData>
    <row r="1" spans="1:8" ht="13" x14ac:dyDescent="0.3">
      <c r="A1" s="361" t="s">
        <v>36</v>
      </c>
      <c r="B1" s="362"/>
      <c r="C1" s="372"/>
      <c r="D1" s="372"/>
      <c r="E1" s="372"/>
      <c r="F1" s="372"/>
    </row>
    <row r="2" spans="1:8" ht="15.75" customHeight="1" x14ac:dyDescent="0.25">
      <c r="A2" s="244" t="s">
        <v>37</v>
      </c>
      <c r="B2" s="246"/>
      <c r="C2" s="351"/>
      <c r="D2" s="351"/>
      <c r="E2" s="351"/>
      <c r="F2" s="351"/>
    </row>
    <row r="3" spans="1:8" ht="15.75" customHeight="1" x14ac:dyDescent="0.25">
      <c r="A3" s="246" t="s">
        <v>38</v>
      </c>
      <c r="B3" s="363"/>
      <c r="C3" s="351"/>
      <c r="D3" s="351"/>
      <c r="E3" s="351"/>
      <c r="F3" s="351"/>
    </row>
    <row r="4" spans="1:8" ht="15.75" customHeight="1" x14ac:dyDescent="0.25">
      <c r="A4" s="244" t="s">
        <v>39</v>
      </c>
      <c r="B4" s="246"/>
      <c r="C4" s="351"/>
      <c r="D4" s="351"/>
      <c r="E4" s="351"/>
      <c r="F4" s="351"/>
    </row>
    <row r="5" spans="1:8" ht="15.75" customHeight="1" x14ac:dyDescent="0.25">
      <c r="A5" s="244" t="s">
        <v>40</v>
      </c>
      <c r="B5" s="246"/>
      <c r="C5" s="351"/>
      <c r="D5" s="351"/>
      <c r="E5" s="351"/>
      <c r="F5" s="351"/>
    </row>
    <row r="6" spans="1:8" ht="15.75" customHeight="1" x14ac:dyDescent="0.25">
      <c r="A6" s="244" t="s">
        <v>41</v>
      </c>
      <c r="B6" s="246"/>
      <c r="C6" s="351"/>
      <c r="D6" s="351"/>
      <c r="E6" s="351"/>
      <c r="F6" s="351"/>
    </row>
    <row r="7" spans="1:8" s="43" customFormat="1" ht="15.75" customHeight="1" x14ac:dyDescent="0.25">
      <c r="A7" s="244" t="s">
        <v>42</v>
      </c>
      <c r="B7" s="246"/>
      <c r="C7" s="351"/>
      <c r="D7" s="351"/>
      <c r="E7" s="351"/>
      <c r="F7" s="351"/>
    </row>
    <row r="8" spans="1:8" s="43" customFormat="1" ht="15.75" customHeight="1" x14ac:dyDescent="0.25">
      <c r="A8" s="244" t="s">
        <v>43</v>
      </c>
      <c r="B8" s="246"/>
      <c r="C8" s="352"/>
      <c r="D8" s="352"/>
      <c r="E8" s="352"/>
      <c r="F8" s="352"/>
      <c r="G8" s="44"/>
    </row>
    <row r="9" spans="1:8" s="43" customFormat="1" ht="15.75" customHeight="1" x14ac:dyDescent="0.25">
      <c r="A9" s="44"/>
      <c r="B9" s="44"/>
      <c r="C9" s="44"/>
      <c r="D9" s="44"/>
      <c r="E9" s="44"/>
      <c r="F9" s="44"/>
      <c r="G9" s="44"/>
    </row>
    <row r="10" spans="1:8" s="46" customFormat="1" ht="42.75" customHeight="1" x14ac:dyDescent="0.25">
      <c r="A10" s="353" t="s">
        <v>44</v>
      </c>
      <c r="B10" s="353" t="s">
        <v>45</v>
      </c>
      <c r="C10" s="354" t="s">
        <v>46</v>
      </c>
      <c r="D10" s="355"/>
      <c r="E10" s="349" t="s">
        <v>47</v>
      </c>
      <c r="F10" s="350"/>
      <c r="G10"/>
    </row>
    <row r="11" spans="1:8" ht="55.5" customHeight="1" x14ac:dyDescent="0.25">
      <c r="A11" s="366">
        <v>1</v>
      </c>
      <c r="B11" s="364" t="s">
        <v>48</v>
      </c>
      <c r="C11" s="368" t="s">
        <v>49</v>
      </c>
      <c r="D11" s="369"/>
      <c r="E11" s="162" t="s">
        <v>50</v>
      </c>
      <c r="F11" s="164" t="s">
        <v>51</v>
      </c>
      <c r="H11" s="165"/>
    </row>
    <row r="12" spans="1:8" ht="44.25" customHeight="1" x14ac:dyDescent="0.25">
      <c r="A12" s="367"/>
      <c r="B12" s="365"/>
      <c r="C12" s="370"/>
      <c r="D12" s="371"/>
      <c r="E12" s="162" t="s">
        <v>52</v>
      </c>
      <c r="F12" s="164" t="s">
        <v>53</v>
      </c>
      <c r="H12" s="165"/>
    </row>
    <row r="13" spans="1:8" ht="54" customHeight="1" x14ac:dyDescent="0.25">
      <c r="A13" s="367"/>
      <c r="B13" s="365"/>
      <c r="C13" s="370"/>
      <c r="D13" s="371"/>
      <c r="E13" s="163" t="s">
        <v>54</v>
      </c>
      <c r="F13" s="166" t="s">
        <v>55</v>
      </c>
      <c r="H13" s="165"/>
    </row>
    <row r="14" spans="1:8" ht="38.25" customHeight="1" x14ac:dyDescent="0.25">
      <c r="A14" s="42">
        <v>2</v>
      </c>
      <c r="B14" s="47" t="s">
        <v>56</v>
      </c>
      <c r="C14" s="356" t="s">
        <v>57</v>
      </c>
      <c r="D14" s="357"/>
      <c r="E14" s="347"/>
      <c r="F14" s="347"/>
    </row>
    <row r="15" spans="1:8" ht="68.25" customHeight="1" x14ac:dyDescent="0.25">
      <c r="A15" s="42">
        <v>3</v>
      </c>
      <c r="B15" s="47" t="s">
        <v>58</v>
      </c>
      <c r="C15" s="356" t="s">
        <v>59</v>
      </c>
      <c r="D15" s="357"/>
      <c r="E15" s="347"/>
      <c r="F15" s="347"/>
    </row>
    <row r="16" spans="1:8" ht="39.75" customHeight="1" x14ac:dyDescent="0.25">
      <c r="A16" s="42">
        <v>4</v>
      </c>
      <c r="B16" s="47" t="s">
        <v>60</v>
      </c>
      <c r="C16" s="356" t="s">
        <v>61</v>
      </c>
      <c r="D16" s="357"/>
      <c r="E16" s="347"/>
      <c r="F16" s="347"/>
    </row>
    <row r="17" spans="1:6" ht="54" customHeight="1" x14ac:dyDescent="0.25">
      <c r="A17" s="42">
        <v>5</v>
      </c>
      <c r="B17" s="47" t="s">
        <v>62</v>
      </c>
      <c r="C17" s="356" t="s">
        <v>63</v>
      </c>
      <c r="D17" s="357"/>
      <c r="E17" s="347"/>
      <c r="F17" s="347"/>
    </row>
    <row r="18" spans="1:6" ht="51" customHeight="1" x14ac:dyDescent="0.25">
      <c r="A18" s="42">
        <v>6</v>
      </c>
      <c r="B18" s="47" t="s">
        <v>64</v>
      </c>
      <c r="C18" s="356" t="s">
        <v>65</v>
      </c>
      <c r="D18" s="357"/>
      <c r="E18" s="347"/>
      <c r="F18" s="347"/>
    </row>
    <row r="19" spans="1:6" ht="67.5" customHeight="1" x14ac:dyDescent="0.25">
      <c r="A19" s="42">
        <v>7</v>
      </c>
      <c r="B19" s="47" t="s">
        <v>66</v>
      </c>
      <c r="C19" s="356" t="s">
        <v>67</v>
      </c>
      <c r="D19" s="357"/>
      <c r="E19" s="347"/>
      <c r="F19" s="347"/>
    </row>
    <row r="20" spans="1:6" ht="63" customHeight="1" x14ac:dyDescent="0.25">
      <c r="A20" s="42">
        <v>8</v>
      </c>
      <c r="B20" s="47" t="s">
        <v>68</v>
      </c>
      <c r="C20" s="356" t="s">
        <v>69</v>
      </c>
      <c r="D20" s="357"/>
      <c r="E20" s="347"/>
      <c r="F20" s="347"/>
    </row>
    <row r="21" spans="1:6" ht="85.5" customHeight="1" x14ac:dyDescent="0.25">
      <c r="A21" s="42">
        <v>9</v>
      </c>
      <c r="B21" s="47" t="s">
        <v>70</v>
      </c>
      <c r="C21" s="356" t="s">
        <v>71</v>
      </c>
      <c r="D21" s="357"/>
      <c r="E21" s="347"/>
      <c r="F21" s="347"/>
    </row>
    <row r="22" spans="1:6" ht="49.5" customHeight="1" x14ac:dyDescent="0.25">
      <c r="A22" s="42">
        <v>10</v>
      </c>
      <c r="B22" s="47" t="s">
        <v>72</v>
      </c>
      <c r="C22" s="356" t="s">
        <v>73</v>
      </c>
      <c r="D22" s="357"/>
      <c r="E22" s="347"/>
      <c r="F22" s="347"/>
    </row>
    <row r="23" spans="1:6" ht="85.5" customHeight="1" x14ac:dyDescent="0.25">
      <c r="A23" s="42">
        <v>11</v>
      </c>
      <c r="B23" s="47" t="s">
        <v>74</v>
      </c>
      <c r="C23" s="356" t="s">
        <v>75</v>
      </c>
      <c r="D23" s="357"/>
      <c r="E23" s="347"/>
      <c r="F23" s="347"/>
    </row>
    <row r="24" spans="1:6" ht="54.75" customHeight="1" x14ac:dyDescent="0.25">
      <c r="A24" s="42">
        <v>12</v>
      </c>
      <c r="B24" s="47" t="s">
        <v>76</v>
      </c>
      <c r="C24" s="356" t="s">
        <v>77</v>
      </c>
      <c r="D24" s="357"/>
      <c r="E24" s="347"/>
      <c r="F24" s="347"/>
    </row>
    <row r="25" spans="1:6" ht="78" customHeight="1" x14ac:dyDescent="0.25">
      <c r="A25" s="42">
        <v>13</v>
      </c>
      <c r="B25" s="47" t="s">
        <v>78</v>
      </c>
      <c r="C25" s="356" t="s">
        <v>79</v>
      </c>
      <c r="D25" s="357"/>
      <c r="E25" s="347"/>
      <c r="F25" s="347"/>
    </row>
    <row r="26" spans="1:6" ht="81" customHeight="1" x14ac:dyDescent="0.25">
      <c r="A26" s="42">
        <v>14</v>
      </c>
      <c r="B26" s="47" t="s">
        <v>80</v>
      </c>
      <c r="C26" s="356" t="s">
        <v>81</v>
      </c>
      <c r="D26" s="357"/>
      <c r="E26" s="347"/>
      <c r="F26" s="347"/>
    </row>
    <row r="27" spans="1:6" ht="81" customHeight="1" x14ac:dyDescent="0.25">
      <c r="A27" s="42">
        <v>15</v>
      </c>
      <c r="B27" s="47" t="s">
        <v>82</v>
      </c>
      <c r="C27" s="357" t="s">
        <v>83</v>
      </c>
      <c r="D27" s="360"/>
      <c r="E27" s="348"/>
      <c r="F27" s="348"/>
    </row>
    <row r="28" spans="1:6" ht="70.5" customHeight="1" x14ac:dyDescent="0.25">
      <c r="A28" s="42">
        <v>16</v>
      </c>
      <c r="B28" s="167" t="s">
        <v>84</v>
      </c>
      <c r="C28" s="358" t="s">
        <v>85</v>
      </c>
      <c r="D28" s="359"/>
      <c r="E28" s="347"/>
      <c r="F28" s="347"/>
    </row>
    <row r="29" spans="1:6" ht="13" x14ac:dyDescent="0.3">
      <c r="B29" s="221"/>
      <c r="C29" s="221"/>
      <c r="D29" s="221"/>
      <c r="E29" s="221"/>
      <c r="F29" s="51"/>
    </row>
  </sheetData>
  <sheetProtection algorithmName="SHA-512" hashValue="DJOBAXmPhUHwxcjFhIPYPG24BkBIWzP7ko7BsJEXpTqDdRw9ggtroVHdMNnJRcLwYQNgI25oDr3g9KYrn2FjDA==" saltValue="QnhVbRNyQOQiC/LXAXlqMQ==" spinCount="100000" sheet="1" formatCells="0" formatColumns="0" formatRows="0" insertColumns="0" insertRows="0" sort="0"/>
  <mergeCells count="53">
    <mergeCell ref="C14:D14"/>
    <mergeCell ref="A7:B7"/>
    <mergeCell ref="A8:B8"/>
    <mergeCell ref="A1:B1"/>
    <mergeCell ref="A2:B2"/>
    <mergeCell ref="A3:B3"/>
    <mergeCell ref="A5:B5"/>
    <mergeCell ref="A6:B6"/>
    <mergeCell ref="A4:B4"/>
    <mergeCell ref="B11:B13"/>
    <mergeCell ref="A11:A13"/>
    <mergeCell ref="C11:D13"/>
    <mergeCell ref="C1:F1"/>
    <mergeCell ref="C2:F2"/>
    <mergeCell ref="C3:F3"/>
    <mergeCell ref="C4:F4"/>
    <mergeCell ref="B29:E29"/>
    <mergeCell ref="C15:D15"/>
    <mergeCell ref="C16:D16"/>
    <mergeCell ref="C17:D17"/>
    <mergeCell ref="C18:D18"/>
    <mergeCell ref="C19:D19"/>
    <mergeCell ref="C26:D26"/>
    <mergeCell ref="C28:D28"/>
    <mergeCell ref="C20:D20"/>
    <mergeCell ref="C21:D21"/>
    <mergeCell ref="C22:D22"/>
    <mergeCell ref="C23:D23"/>
    <mergeCell ref="C24:D24"/>
    <mergeCell ref="C25:D25"/>
    <mergeCell ref="C27:D27"/>
    <mergeCell ref="E19:F19"/>
    <mergeCell ref="C5:F5"/>
    <mergeCell ref="C6:F6"/>
    <mergeCell ref="C7:F7"/>
    <mergeCell ref="C8:F8"/>
    <mergeCell ref="A10:B10"/>
    <mergeCell ref="C10:D10"/>
    <mergeCell ref="E25:F25"/>
    <mergeCell ref="E26:F26"/>
    <mergeCell ref="E27:F27"/>
    <mergeCell ref="E28:F28"/>
    <mergeCell ref="E10:F10"/>
    <mergeCell ref="E20:F20"/>
    <mergeCell ref="E21:F21"/>
    <mergeCell ref="E22:F22"/>
    <mergeCell ref="E23:F23"/>
    <mergeCell ref="E24:F24"/>
    <mergeCell ref="E14:F14"/>
    <mergeCell ref="E15:F15"/>
    <mergeCell ref="E16:F16"/>
    <mergeCell ref="E17:F17"/>
    <mergeCell ref="E18:F1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99"/>
  </sheetPr>
  <dimension ref="A1:AV141"/>
  <sheetViews>
    <sheetView showGridLines="0" zoomScale="70" zoomScaleNormal="70" workbookViewId="0">
      <selection activeCell="C83" sqref="C83:N84"/>
    </sheetView>
  </sheetViews>
  <sheetFormatPr defaultColWidth="9.1796875" defaultRowHeight="12.5" x14ac:dyDescent="0.25"/>
  <cols>
    <col min="1" max="1" width="14.26953125" style="45" customWidth="1"/>
    <col min="2" max="2" width="66.54296875" customWidth="1"/>
    <col min="3" max="3" width="30.1796875" style="48" customWidth="1"/>
    <col min="4" max="4" width="30" style="48" customWidth="1"/>
    <col min="5" max="5" width="35.54296875" style="48" customWidth="1"/>
    <col min="6" max="6" width="27" style="48" customWidth="1"/>
    <col min="7" max="7" width="27.81640625" customWidth="1"/>
    <col min="8" max="8" width="16.7265625" customWidth="1"/>
    <col min="9" max="9" width="18.7265625" customWidth="1"/>
    <col min="10" max="10" width="40.81640625" customWidth="1"/>
    <col min="11" max="11" width="22.453125" customWidth="1"/>
    <col min="12" max="13" width="19" customWidth="1"/>
    <col min="14" max="14" width="22" bestFit="1" customWidth="1"/>
    <col min="15" max="15" width="21.7265625" style="45" customWidth="1"/>
    <col min="16" max="18" width="11" style="45" customWidth="1"/>
    <col min="19" max="19" width="14.81640625" customWidth="1"/>
    <col min="20" max="20" width="29.1796875" customWidth="1"/>
    <col min="26" max="26" width="46" bestFit="1" customWidth="1"/>
    <col min="27" max="27" width="126.453125" customWidth="1"/>
  </cols>
  <sheetData>
    <row r="1" spans="1:19" ht="13" x14ac:dyDescent="0.3">
      <c r="A1" s="390" t="s">
        <v>36</v>
      </c>
      <c r="B1" s="391"/>
      <c r="C1" s="392"/>
      <c r="D1" s="392"/>
      <c r="E1" s="392"/>
      <c r="F1" s="393"/>
      <c r="G1" s="168"/>
    </row>
    <row r="2" spans="1:19" ht="13" x14ac:dyDescent="0.3">
      <c r="A2" s="244" t="s">
        <v>37</v>
      </c>
      <c r="B2" s="244"/>
      <c r="C2" s="211"/>
      <c r="D2" s="211"/>
      <c r="E2" s="211"/>
      <c r="F2" s="211"/>
      <c r="G2" s="168"/>
      <c r="H2" s="373" t="s">
        <v>86</v>
      </c>
      <c r="I2" s="374"/>
      <c r="J2" s="375"/>
      <c r="K2" s="50"/>
    </row>
    <row r="3" spans="1:19" ht="13" x14ac:dyDescent="0.25">
      <c r="A3" s="246" t="s">
        <v>38</v>
      </c>
      <c r="B3" s="247"/>
      <c r="C3" s="211"/>
      <c r="D3" s="211"/>
      <c r="E3" s="211"/>
      <c r="F3" s="211"/>
      <c r="G3" s="168"/>
      <c r="H3" s="126"/>
      <c r="I3" s="336" t="s">
        <v>87</v>
      </c>
      <c r="J3" s="337"/>
      <c r="K3" s="46"/>
    </row>
    <row r="4" spans="1:19" ht="13" x14ac:dyDescent="0.25">
      <c r="A4" s="244" t="s">
        <v>88</v>
      </c>
      <c r="B4" s="244"/>
      <c r="C4" s="211"/>
      <c r="D4" s="211"/>
      <c r="E4" s="211"/>
      <c r="F4" s="211"/>
      <c r="G4" s="168"/>
      <c r="H4" s="39"/>
      <c r="I4" s="336" t="s">
        <v>89</v>
      </c>
      <c r="J4" s="337"/>
      <c r="K4" s="46"/>
    </row>
    <row r="5" spans="1:19" ht="21" customHeight="1" x14ac:dyDescent="0.25">
      <c r="A5" s="244" t="s">
        <v>40</v>
      </c>
      <c r="B5" s="244"/>
      <c r="C5" s="186"/>
      <c r="D5" s="211"/>
      <c r="E5" s="211"/>
      <c r="F5" s="211"/>
      <c r="G5" s="168"/>
      <c r="H5" s="145"/>
      <c r="I5" s="336" t="s">
        <v>90</v>
      </c>
      <c r="J5" s="337"/>
    </row>
    <row r="6" spans="1:19" ht="14.5" x14ac:dyDescent="0.25">
      <c r="A6" s="244" t="s">
        <v>41</v>
      </c>
      <c r="B6" s="244"/>
      <c r="C6" s="211"/>
      <c r="D6" s="211"/>
      <c r="E6" s="211"/>
      <c r="F6" s="211"/>
      <c r="G6" s="168"/>
    </row>
    <row r="7" spans="1:19" x14ac:dyDescent="0.25">
      <c r="A7"/>
      <c r="C7"/>
      <c r="D7"/>
      <c r="E7"/>
      <c r="F7"/>
      <c r="G7" s="168"/>
    </row>
    <row r="8" spans="1:19" ht="15" customHeight="1" x14ac:dyDescent="0.3">
      <c r="A8" s="390" t="s">
        <v>91</v>
      </c>
      <c r="B8" s="391"/>
      <c r="C8" s="392"/>
      <c r="D8" s="392"/>
      <c r="E8" s="392"/>
      <c r="F8" s="393"/>
      <c r="G8" s="168"/>
      <c r="H8" s="168"/>
    </row>
    <row r="9" spans="1:19" s="43" customFormat="1" x14ac:dyDescent="0.25">
      <c r="A9" s="244" t="s">
        <v>42</v>
      </c>
      <c r="B9" s="244"/>
      <c r="C9" s="211"/>
      <c r="D9" s="211"/>
      <c r="E9" s="211"/>
      <c r="F9" s="211"/>
      <c r="O9" s="49"/>
      <c r="P9" s="49"/>
      <c r="Q9" s="49"/>
      <c r="R9" s="49"/>
    </row>
    <row r="10" spans="1:19" s="43" customFormat="1" ht="13" x14ac:dyDescent="0.25">
      <c r="A10" s="244" t="s">
        <v>92</v>
      </c>
      <c r="B10" s="244"/>
      <c r="C10" s="377"/>
      <c r="D10" s="211"/>
      <c r="E10" s="211"/>
      <c r="F10" s="211"/>
      <c r="G10" s="44"/>
      <c r="O10" s="49"/>
      <c r="P10" s="49"/>
      <c r="Q10" s="49"/>
      <c r="R10" s="49"/>
    </row>
    <row r="11" spans="1:19" ht="13" x14ac:dyDescent="0.3">
      <c r="A11" s="104"/>
      <c r="B11" s="105" t="s">
        <v>93</v>
      </c>
      <c r="C11" s="106" t="s">
        <v>94</v>
      </c>
      <c r="D11" s="107"/>
      <c r="E11" s="107"/>
      <c r="F11" s="108"/>
      <c r="G11" s="50"/>
    </row>
    <row r="12" spans="1:19" ht="64.5" customHeight="1" x14ac:dyDescent="0.3">
      <c r="A12" s="246" t="s">
        <v>95</v>
      </c>
      <c r="B12" s="247"/>
      <c r="C12" s="195" t="s">
        <v>96</v>
      </c>
      <c r="D12" s="196"/>
      <c r="E12" s="196"/>
      <c r="F12" s="197"/>
      <c r="G12" s="169"/>
      <c r="H12" s="168"/>
      <c r="I12" s="168"/>
    </row>
    <row r="13" spans="1:19" ht="39" customHeight="1" x14ac:dyDescent="0.3">
      <c r="A13" s="244" t="s">
        <v>97</v>
      </c>
      <c r="B13" s="244"/>
      <c r="C13" s="186"/>
      <c r="D13" s="186"/>
      <c r="E13" s="186"/>
      <c r="F13" s="186"/>
      <c r="G13" s="170"/>
      <c r="H13" s="168"/>
      <c r="I13" s="168"/>
    </row>
    <row r="14" spans="1:19" ht="20.25" customHeight="1" x14ac:dyDescent="0.3">
      <c r="A14" s="246" t="s">
        <v>98</v>
      </c>
      <c r="B14" s="247"/>
      <c r="C14" s="212" t="s">
        <v>99</v>
      </c>
      <c r="D14" s="313"/>
      <c r="E14" s="313"/>
      <c r="F14" s="314"/>
      <c r="G14" s="169"/>
      <c r="H14" s="168"/>
      <c r="I14" s="168"/>
    </row>
    <row r="15" spans="1:19" ht="35.25" customHeight="1" x14ac:dyDescent="0.3">
      <c r="A15" s="210" t="s">
        <v>100</v>
      </c>
      <c r="B15" s="210"/>
      <c r="C15" s="186" t="s">
        <v>101</v>
      </c>
      <c r="D15" s="186"/>
      <c r="E15" s="186"/>
      <c r="F15" s="186"/>
      <c r="G15" s="169"/>
      <c r="H15" s="169"/>
      <c r="I15" s="169"/>
      <c r="J15" s="169"/>
      <c r="K15" s="169"/>
      <c r="L15" s="169"/>
      <c r="M15" s="168"/>
      <c r="N15" s="168"/>
      <c r="O15" s="171"/>
      <c r="P15" s="171"/>
      <c r="Q15" s="171"/>
      <c r="R15" s="171"/>
      <c r="S15" s="168"/>
    </row>
    <row r="16" spans="1:19" ht="27.75" customHeight="1" x14ac:dyDescent="0.3">
      <c r="A16" s="210" t="s">
        <v>102</v>
      </c>
      <c r="B16" s="210"/>
      <c r="C16" s="186"/>
      <c r="D16" s="186"/>
      <c r="E16" s="186"/>
      <c r="F16" s="186"/>
      <c r="G16" s="169"/>
      <c r="H16" s="169"/>
      <c r="I16" s="168"/>
      <c r="J16" s="168"/>
      <c r="K16" s="168"/>
      <c r="L16" s="168"/>
      <c r="M16" s="168"/>
      <c r="N16" s="168"/>
      <c r="O16" s="171"/>
      <c r="P16" s="171"/>
      <c r="Q16" s="171"/>
      <c r="R16" s="171"/>
      <c r="S16" s="168"/>
    </row>
    <row r="17" spans="1:19" ht="27.75" customHeight="1" x14ac:dyDescent="0.3">
      <c r="A17" s="191" t="s">
        <v>103</v>
      </c>
      <c r="B17" s="192"/>
      <c r="C17" s="195" t="s">
        <v>104</v>
      </c>
      <c r="D17" s="196"/>
      <c r="E17" s="196"/>
      <c r="F17" s="197"/>
      <c r="G17" s="169"/>
      <c r="H17" s="169"/>
      <c r="I17" s="168"/>
      <c r="J17" s="168"/>
      <c r="K17" s="168"/>
      <c r="L17" s="168"/>
      <c r="M17" s="168"/>
      <c r="N17" s="168"/>
      <c r="O17" s="171"/>
      <c r="P17" s="171"/>
      <c r="Q17" s="171"/>
      <c r="R17" s="171"/>
      <c r="S17" s="168"/>
    </row>
    <row r="18" spans="1:19" ht="27.75" customHeight="1" x14ac:dyDescent="0.3">
      <c r="A18" s="193"/>
      <c r="B18" s="194"/>
      <c r="C18" s="195" t="s">
        <v>105</v>
      </c>
      <c r="D18" s="196"/>
      <c r="E18" s="196"/>
      <c r="F18" s="197"/>
      <c r="G18" s="169"/>
      <c r="H18" s="169"/>
      <c r="I18" s="168"/>
    </row>
    <row r="19" spans="1:19" ht="13" x14ac:dyDescent="0.3">
      <c r="A19" s="51"/>
      <c r="B19" s="51"/>
      <c r="C19" s="51"/>
      <c r="D19" s="51"/>
      <c r="E19" s="51"/>
      <c r="F19" s="51"/>
      <c r="G19" s="51"/>
    </row>
    <row r="20" spans="1:19" ht="52.5" customHeight="1" x14ac:dyDescent="0.25">
      <c r="A20" s="187" t="s">
        <v>106</v>
      </c>
      <c r="B20" s="188"/>
      <c r="C20" s="188"/>
      <c r="D20" s="188"/>
      <c r="E20" s="188"/>
      <c r="F20" s="188"/>
      <c r="G20" s="188"/>
      <c r="H20" s="188"/>
      <c r="I20" s="188"/>
    </row>
    <row r="21" spans="1:19" s="46" customFormat="1" ht="33.75" customHeight="1" x14ac:dyDescent="0.25">
      <c r="A21" s="315"/>
      <c r="B21" s="316"/>
      <c r="C21" s="177" t="s">
        <v>107</v>
      </c>
      <c r="D21" s="137" t="s">
        <v>108</v>
      </c>
      <c r="E21" s="137" t="s">
        <v>109</v>
      </c>
      <c r="F21" s="53" t="s">
        <v>110</v>
      </c>
      <c r="G21" s="53" t="s">
        <v>111</v>
      </c>
      <c r="H21" s="53" t="s">
        <v>112</v>
      </c>
      <c r="I21" s="53" t="s">
        <v>113</v>
      </c>
      <c r="J21"/>
      <c r="K21"/>
      <c r="L21"/>
      <c r="M21"/>
      <c r="N21"/>
      <c r="O21" s="45"/>
      <c r="P21" s="45"/>
      <c r="Q21" s="45"/>
      <c r="R21" s="48"/>
    </row>
    <row r="22" spans="1:19" s="46" customFormat="1" ht="33.75" customHeight="1" x14ac:dyDescent="0.25">
      <c r="A22" s="189" t="s">
        <v>114</v>
      </c>
      <c r="B22" s="190"/>
      <c r="C22" s="112">
        <f>D104+E104+F104</f>
        <v>0</v>
      </c>
      <c r="D22" s="112">
        <f>G104+H104+I104+J104+K104+O104+P104+Q104+R104</f>
        <v>0</v>
      </c>
      <c r="E22" s="112">
        <f>C104+D104+E104+F104+G104+H104+I104+J104+K104+O104+P104+Q104+R104</f>
        <v>0</v>
      </c>
      <c r="F22" s="112">
        <f>G104+H104+I104+J104+K104</f>
        <v>0</v>
      </c>
      <c r="G22" s="112" t="e">
        <f>L104+N104</f>
        <v>#VALUE!</v>
      </c>
      <c r="H22" s="112">
        <f>O104+P104+Q104+R104</f>
        <v>0</v>
      </c>
      <c r="I22" s="112">
        <f>T104</f>
        <v>0</v>
      </c>
      <c r="J22"/>
      <c r="K22"/>
      <c r="L22"/>
      <c r="M22"/>
      <c r="N22"/>
      <c r="O22" s="45"/>
      <c r="P22" s="45"/>
      <c r="Q22" s="45"/>
      <c r="R22" s="48"/>
    </row>
    <row r="23" spans="1:19" ht="33.75" customHeight="1" x14ac:dyDescent="0.25">
      <c r="A23" s="317" t="s">
        <v>115</v>
      </c>
      <c r="B23" s="318"/>
      <c r="C23" s="123" t="e">
        <f t="shared" ref="C23:I23" si="0">C22/$C$6</f>
        <v>#DIV/0!</v>
      </c>
      <c r="D23" s="113" t="e">
        <f t="shared" si="0"/>
        <v>#DIV/0!</v>
      </c>
      <c r="E23" s="113" t="e">
        <f t="shared" si="0"/>
        <v>#DIV/0!</v>
      </c>
      <c r="F23" s="123" t="e">
        <f t="shared" si="0"/>
        <v>#DIV/0!</v>
      </c>
      <c r="G23" s="123" t="e">
        <f t="shared" si="0"/>
        <v>#VALUE!</v>
      </c>
      <c r="H23" s="123" t="e">
        <f t="shared" si="0"/>
        <v>#DIV/0!</v>
      </c>
      <c r="I23" s="123" t="e">
        <f t="shared" si="0"/>
        <v>#DIV/0!</v>
      </c>
    </row>
    <row r="24" spans="1:19" ht="33.75" customHeight="1" x14ac:dyDescent="0.25">
      <c r="A24" s="189" t="s">
        <v>116</v>
      </c>
      <c r="B24" s="190"/>
      <c r="C24" s="378" t="s">
        <v>117</v>
      </c>
      <c r="D24" s="379"/>
      <c r="E24" s="380"/>
      <c r="F24" s="381"/>
      <c r="G24" s="382"/>
      <c r="H24" s="382"/>
      <c r="I24" s="383"/>
    </row>
    <row r="25" spans="1:19" ht="33.75" customHeight="1" x14ac:dyDescent="0.3">
      <c r="A25" s="189" t="s">
        <v>118</v>
      </c>
      <c r="B25" s="190"/>
      <c r="C25" s="138" t="str">
        <f>VLOOKUP($C$24,'WLC benchmarks'!$B$10:$E$13,2, TRUE)</f>
        <v>&lt;850</v>
      </c>
      <c r="D25" s="138" t="str">
        <f>VLOOKUP($C$24,'WLC benchmarks'!$B$10:$E$13,3, TRUE)</f>
        <v>&lt;350</v>
      </c>
      <c r="E25" s="138" t="str">
        <f>VLOOKUP($C$24,'WLC benchmarks'!$B$10:$E$13,4, TRUE)</f>
        <v>&lt;1200</v>
      </c>
      <c r="F25" s="384"/>
      <c r="G25" s="385"/>
      <c r="H25" s="385"/>
      <c r="I25" s="386"/>
      <c r="J25" s="168"/>
      <c r="K25" s="169"/>
    </row>
    <row r="26" spans="1:19" ht="33.75" customHeight="1" x14ac:dyDescent="0.25">
      <c r="A26" s="189" t="s">
        <v>119</v>
      </c>
      <c r="B26" s="190"/>
      <c r="C26" s="138" t="str">
        <f>VLOOKUP($C$24,'WLC benchmarks'!$B$16:$E$19,2, TRUE)</f>
        <v>&lt;500</v>
      </c>
      <c r="D26" s="138" t="str">
        <f>VLOOKUP($C$24,'WLC benchmarks'!$B$16:$E$19,3, TRUE)</f>
        <v>&lt;300</v>
      </c>
      <c r="E26" s="138" t="str">
        <f>VLOOKUP($C$24,'WLC benchmarks'!$B$16:$E$19,4, TRUE)</f>
        <v>&lt;800</v>
      </c>
      <c r="F26" s="387"/>
      <c r="G26" s="388"/>
      <c r="H26" s="388"/>
      <c r="I26" s="389"/>
    </row>
    <row r="27" spans="1:19" ht="69" customHeight="1" x14ac:dyDescent="0.25">
      <c r="A27" s="189" t="s">
        <v>120</v>
      </c>
      <c r="B27" s="190"/>
      <c r="C27" s="186" t="s">
        <v>121</v>
      </c>
      <c r="D27" s="186"/>
      <c r="E27" s="186"/>
      <c r="F27" s="186"/>
      <c r="G27" s="186"/>
      <c r="H27" s="186"/>
      <c r="I27" s="186"/>
    </row>
    <row r="28" spans="1:19" ht="15.75" customHeight="1" x14ac:dyDescent="0.3">
      <c r="A28" s="55"/>
      <c r="B28" s="55"/>
      <c r="C28" s="45"/>
      <c r="D28" s="45"/>
      <c r="E28" s="45"/>
      <c r="F28" s="45"/>
      <c r="G28" s="51"/>
    </row>
    <row r="29" spans="1:19" ht="15.75" customHeight="1" x14ac:dyDescent="0.25">
      <c r="A29" s="376" t="s">
        <v>122</v>
      </c>
      <c r="B29" s="376"/>
      <c r="C29" s="376"/>
      <c r="D29" s="376"/>
      <c r="E29" s="376"/>
      <c r="F29" s="376"/>
      <c r="G29" s="168"/>
    </row>
    <row r="30" spans="1:19" ht="27.75" customHeight="1" x14ac:dyDescent="0.3">
      <c r="A30" s="413" t="s">
        <v>50</v>
      </c>
      <c r="B30" s="413"/>
      <c r="C30" s="414" t="s">
        <v>123</v>
      </c>
      <c r="D30" s="415"/>
      <c r="E30" s="415"/>
      <c r="F30" s="416"/>
      <c r="G30" s="51"/>
    </row>
    <row r="31" spans="1:19" ht="27" customHeight="1" x14ac:dyDescent="0.3">
      <c r="A31" s="210" t="s">
        <v>124</v>
      </c>
      <c r="B31" s="210"/>
      <c r="C31" s="211" t="s">
        <v>53</v>
      </c>
      <c r="D31" s="211"/>
      <c r="E31" s="211"/>
      <c r="F31" s="211"/>
      <c r="G31" s="51"/>
    </row>
    <row r="32" spans="1:19" ht="27" customHeight="1" x14ac:dyDescent="0.3">
      <c r="A32" s="210" t="s">
        <v>54</v>
      </c>
      <c r="B32" s="210"/>
      <c r="C32" s="211" t="s">
        <v>55</v>
      </c>
      <c r="D32" s="211"/>
      <c r="E32" s="211"/>
      <c r="F32" s="211"/>
      <c r="G32" s="51"/>
    </row>
    <row r="33" spans="1:48" ht="15.75" customHeight="1" x14ac:dyDescent="0.3">
      <c r="A33" s="55"/>
      <c r="B33" s="55"/>
      <c r="C33" s="45"/>
      <c r="D33" s="45"/>
      <c r="E33" s="45"/>
      <c r="F33" s="45"/>
      <c r="G33" s="51"/>
    </row>
    <row r="34" spans="1:48" ht="33" customHeight="1" x14ac:dyDescent="0.3">
      <c r="A34" s="188" t="s">
        <v>125</v>
      </c>
      <c r="B34" s="215"/>
      <c r="C34" s="218" t="s">
        <v>126</v>
      </c>
      <c r="D34" s="218"/>
      <c r="E34" s="218"/>
      <c r="F34" s="58" t="s">
        <v>127</v>
      </c>
      <c r="G34" s="51"/>
      <c r="H34" s="56"/>
      <c r="I34" s="56"/>
      <c r="J34" s="54"/>
      <c r="K34" s="54"/>
      <c r="L34" s="54"/>
      <c r="M34" s="54"/>
      <c r="N34" s="57"/>
      <c r="O34" s="54"/>
      <c r="P34" s="54"/>
      <c r="Q34" s="54"/>
    </row>
    <row r="35" spans="1:48" ht="24.75" customHeight="1" x14ac:dyDescent="0.3">
      <c r="A35" s="188"/>
      <c r="B35" s="215"/>
      <c r="C35" s="186" t="s">
        <v>128</v>
      </c>
      <c r="D35" s="186"/>
      <c r="E35" s="186"/>
      <c r="F35" s="39"/>
      <c r="G35" s="51"/>
      <c r="H35" s="56"/>
      <c r="I35" s="56"/>
      <c r="J35" s="59"/>
      <c r="K35" s="59"/>
      <c r="L35" s="59"/>
      <c r="M35" s="59"/>
      <c r="N35" s="57"/>
      <c r="O35" s="54"/>
      <c r="P35" s="54"/>
      <c r="Q35" s="54"/>
    </row>
    <row r="36" spans="1:48" ht="12.75" customHeight="1" x14ac:dyDescent="0.3">
      <c r="A36" s="188"/>
      <c r="B36" s="215"/>
      <c r="C36" s="219"/>
      <c r="D36" s="219"/>
      <c r="E36" s="219"/>
      <c r="F36" s="39"/>
      <c r="G36" s="51"/>
      <c r="H36" s="56"/>
      <c r="I36" s="56"/>
      <c r="J36" s="54"/>
      <c r="K36" s="54"/>
      <c r="L36" s="54"/>
      <c r="M36" s="54"/>
      <c r="N36" s="57"/>
      <c r="O36" s="54"/>
      <c r="P36" s="54"/>
      <c r="Q36" s="54"/>
    </row>
    <row r="37" spans="1:48" ht="12.75" customHeight="1" x14ac:dyDescent="0.3">
      <c r="A37" s="188"/>
      <c r="B37" s="215"/>
      <c r="C37" s="219"/>
      <c r="D37" s="219"/>
      <c r="E37" s="219"/>
      <c r="F37" s="39"/>
      <c r="G37" s="51"/>
      <c r="H37" s="56"/>
      <c r="I37" s="56"/>
      <c r="J37" s="54"/>
      <c r="K37" s="54"/>
      <c r="L37" s="54"/>
      <c r="M37" s="54"/>
      <c r="N37" s="57"/>
      <c r="O37" s="54"/>
      <c r="P37" s="54"/>
      <c r="Q37" s="54"/>
    </row>
    <row r="38" spans="1:48" s="46" customFormat="1" ht="13" x14ac:dyDescent="0.3">
      <c r="A38" s="216"/>
      <c r="B38" s="217"/>
      <c r="C38" s="211"/>
      <c r="D38" s="211"/>
      <c r="E38" s="211"/>
      <c r="F38" s="39"/>
      <c r="G38" s="51"/>
      <c r="H38" s="56"/>
      <c r="I38" s="56"/>
      <c r="J38" s="59"/>
      <c r="K38" s="59"/>
      <c r="L38" s="59"/>
      <c r="M38" s="59"/>
      <c r="N38" s="57"/>
      <c r="O38" s="54"/>
      <c r="P38" s="54"/>
      <c r="Q38" s="54"/>
      <c r="R38" s="48"/>
    </row>
    <row r="39" spans="1:48" s="63" customFormat="1" ht="13" x14ac:dyDescent="0.3">
      <c r="A39" s="60"/>
      <c r="B39" s="60"/>
      <c r="C39" s="61"/>
      <c r="D39" s="61"/>
      <c r="E39" s="61"/>
      <c r="F39" s="62"/>
      <c r="G39" s="51"/>
      <c r="O39" s="61"/>
      <c r="P39" s="61"/>
      <c r="Q39" s="61"/>
      <c r="R39" s="61"/>
    </row>
    <row r="40" spans="1:48" s="46" customFormat="1" ht="29" x14ac:dyDescent="0.3">
      <c r="A40" s="188" t="s">
        <v>129</v>
      </c>
      <c r="B40" s="215"/>
      <c r="C40" s="218" t="s">
        <v>130</v>
      </c>
      <c r="D40" s="218"/>
      <c r="E40" s="218"/>
      <c r="F40" s="58" t="s">
        <v>131</v>
      </c>
      <c r="G40" s="51"/>
      <c r="O40" s="48"/>
      <c r="P40" s="48"/>
      <c r="Q40" s="48"/>
      <c r="R40" s="48"/>
    </row>
    <row r="41" spans="1:48" s="46" customFormat="1" ht="12.75" customHeight="1" x14ac:dyDescent="0.3">
      <c r="A41" s="188"/>
      <c r="B41" s="215"/>
      <c r="C41" s="211" t="s">
        <v>132</v>
      </c>
      <c r="D41" s="211"/>
      <c r="E41" s="211"/>
      <c r="F41" s="12"/>
      <c r="G41" s="51"/>
      <c r="O41" s="48"/>
      <c r="P41" s="48"/>
      <c r="Q41" s="48"/>
      <c r="R41" s="48"/>
    </row>
    <row r="42" spans="1:48" x14ac:dyDescent="0.25">
      <c r="A42" s="188"/>
      <c r="B42" s="215"/>
      <c r="C42" s="219"/>
      <c r="D42" s="219"/>
      <c r="E42" s="219"/>
      <c r="F42" s="12"/>
    </row>
    <row r="43" spans="1:48" x14ac:dyDescent="0.25">
      <c r="A43" s="188"/>
      <c r="B43" s="215"/>
      <c r="C43" s="426"/>
      <c r="D43" s="427"/>
      <c r="E43" s="428"/>
      <c r="F43" s="12"/>
      <c r="J43" s="46"/>
      <c r="K43" s="46"/>
      <c r="L43" s="46"/>
    </row>
    <row r="44" spans="1:48" x14ac:dyDescent="0.25">
      <c r="A44" s="188"/>
      <c r="B44" s="215"/>
      <c r="C44" s="426"/>
      <c r="D44" s="427"/>
      <c r="E44" s="428"/>
      <c r="F44" s="12"/>
      <c r="J44" s="46"/>
      <c r="K44" s="46"/>
      <c r="L44" s="46"/>
    </row>
    <row r="45" spans="1:48" x14ac:dyDescent="0.25">
      <c r="B45" s="220"/>
      <c r="C45" s="220"/>
      <c r="D45" s="220"/>
      <c r="E45" s="220"/>
      <c r="F45" s="220"/>
    </row>
    <row r="46" spans="1:48" s="52" customFormat="1" ht="13" x14ac:dyDescent="0.25">
      <c r="A46"/>
      <c r="B46" s="221"/>
      <c r="C46" s="221"/>
      <c r="D46" s="221"/>
      <c r="E46" s="221"/>
      <c r="F46" s="221"/>
      <c r="G46"/>
      <c r="H46"/>
      <c r="I46"/>
      <c r="J46"/>
      <c r="K46"/>
      <c r="L46"/>
      <c r="M46" s="168"/>
      <c r="N46"/>
      <c r="O46" s="45"/>
      <c r="P46" s="45"/>
      <c r="Q46" s="45"/>
      <c r="R46" s="45"/>
      <c r="S46"/>
      <c r="T46"/>
      <c r="U46"/>
      <c r="V46"/>
      <c r="W46"/>
      <c r="X46"/>
      <c r="Y46"/>
      <c r="Z46"/>
      <c r="AA46"/>
      <c r="AB46"/>
      <c r="AC46"/>
      <c r="AD46"/>
      <c r="AE46"/>
      <c r="AF46"/>
      <c r="AG46"/>
      <c r="AH46"/>
      <c r="AI46"/>
      <c r="AJ46"/>
      <c r="AK46"/>
      <c r="AL46"/>
      <c r="AM46"/>
      <c r="AN46"/>
      <c r="AO46"/>
      <c r="AP46"/>
      <c r="AQ46"/>
      <c r="AR46"/>
      <c r="AS46"/>
      <c r="AT46"/>
      <c r="AU46"/>
    </row>
    <row r="47" spans="1:48" s="52" customFormat="1" ht="27.75" customHeight="1" x14ac:dyDescent="0.25">
      <c r="A47" s="281" t="s">
        <v>133</v>
      </c>
      <c r="B47" s="281"/>
      <c r="C47" s="262" t="s">
        <v>134</v>
      </c>
      <c r="D47" s="282"/>
      <c r="E47" s="283" t="s">
        <v>135</v>
      </c>
      <c r="F47" s="285" t="s">
        <v>136</v>
      </c>
      <c r="G47" s="286"/>
      <c r="H47" s="262" t="s">
        <v>137</v>
      </c>
      <c r="I47" s="263"/>
      <c r="J47" s="168"/>
      <c r="K47" s="168"/>
      <c r="L47" s="168"/>
      <c r="M47" s="168"/>
      <c r="N47" s="45"/>
      <c r="O47" s="45"/>
      <c r="P47" s="45"/>
      <c r="Q47" s="45"/>
      <c r="R47"/>
      <c r="S47"/>
      <c r="T47"/>
      <c r="U47"/>
      <c r="V47"/>
      <c r="W47"/>
      <c r="X47"/>
      <c r="Y47"/>
      <c r="Z47"/>
      <c r="AA47"/>
      <c r="AB47"/>
      <c r="AC47"/>
      <c r="AD47"/>
      <c r="AE47"/>
      <c r="AF47"/>
      <c r="AG47"/>
      <c r="AH47"/>
      <c r="AI47"/>
      <c r="AJ47"/>
      <c r="AK47"/>
      <c r="AL47"/>
      <c r="AM47"/>
      <c r="AN47"/>
      <c r="AO47"/>
      <c r="AP47"/>
      <c r="AQ47"/>
      <c r="AR47"/>
      <c r="AS47"/>
      <c r="AT47"/>
      <c r="AU47"/>
      <c r="AV47"/>
    </row>
    <row r="48" spans="1:48" s="52" customFormat="1" ht="42" customHeight="1" x14ac:dyDescent="0.25">
      <c r="A48" s="264" t="s">
        <v>138</v>
      </c>
      <c r="B48" s="265"/>
      <c r="C48" s="64" t="s">
        <v>139</v>
      </c>
      <c r="D48" s="64" t="s">
        <v>140</v>
      </c>
      <c r="E48" s="284"/>
      <c r="F48" s="287"/>
      <c r="G48" s="288"/>
      <c r="H48" s="64" t="s">
        <v>141</v>
      </c>
      <c r="I48" s="64" t="s">
        <v>142</v>
      </c>
      <c r="J48"/>
      <c r="K48"/>
      <c r="L48"/>
      <c r="M48"/>
      <c r="N48" s="45"/>
      <c r="O48" s="45"/>
      <c r="P48" s="45"/>
      <c r="Q48" s="45"/>
      <c r="R48"/>
      <c r="S48"/>
      <c r="T48"/>
      <c r="U48"/>
      <c r="V48"/>
      <c r="W48"/>
      <c r="X48"/>
      <c r="Y48"/>
      <c r="Z48"/>
      <c r="AA48"/>
      <c r="AB48"/>
      <c r="AC48"/>
      <c r="AD48"/>
      <c r="AE48"/>
      <c r="AF48"/>
      <c r="AG48"/>
      <c r="AH48"/>
      <c r="AI48"/>
      <c r="AJ48"/>
      <c r="AK48"/>
      <c r="AL48"/>
      <c r="AM48"/>
      <c r="AN48"/>
      <c r="AO48"/>
      <c r="AP48"/>
      <c r="AQ48"/>
      <c r="AR48"/>
      <c r="AS48"/>
      <c r="AT48"/>
      <c r="AU48"/>
      <c r="AV48"/>
    </row>
    <row r="49" spans="1:48" s="52" customFormat="1" ht="50" x14ac:dyDescent="0.25">
      <c r="A49" s="266" t="s">
        <v>143</v>
      </c>
      <c r="B49" s="267"/>
      <c r="C49" s="65" t="s">
        <v>144</v>
      </c>
      <c r="D49" s="66" t="s">
        <v>145</v>
      </c>
      <c r="E49" s="270" t="s">
        <v>146</v>
      </c>
      <c r="F49" s="273" t="s">
        <v>147</v>
      </c>
      <c r="G49" s="274"/>
      <c r="H49" s="66" t="s">
        <v>148</v>
      </c>
      <c r="I49" s="66" t="s">
        <v>149</v>
      </c>
      <c r="J49"/>
      <c r="K49"/>
      <c r="L49"/>
      <c r="M49"/>
      <c r="N49" s="45"/>
      <c r="O49" s="45"/>
      <c r="P49" s="45"/>
      <c r="Q49" s="45"/>
      <c r="R49"/>
      <c r="S49"/>
      <c r="T49"/>
      <c r="U49"/>
      <c r="V49"/>
      <c r="W49"/>
      <c r="X49"/>
      <c r="Y49"/>
      <c r="Z49"/>
      <c r="AA49"/>
      <c r="AB49"/>
      <c r="AC49"/>
      <c r="AD49"/>
      <c r="AE49"/>
      <c r="AF49"/>
      <c r="AG49"/>
      <c r="AH49"/>
      <c r="AI49"/>
      <c r="AJ49"/>
      <c r="AK49"/>
      <c r="AL49"/>
      <c r="AM49"/>
      <c r="AN49"/>
      <c r="AO49"/>
      <c r="AP49"/>
      <c r="AQ49"/>
      <c r="AR49"/>
      <c r="AS49"/>
      <c r="AT49"/>
      <c r="AU49"/>
      <c r="AV49"/>
    </row>
    <row r="50" spans="1:48" s="52" customFormat="1" ht="13.15" customHeight="1" x14ac:dyDescent="0.25">
      <c r="A50" s="268"/>
      <c r="B50" s="269"/>
      <c r="C50" s="67" t="s">
        <v>150</v>
      </c>
      <c r="D50" s="66" t="s">
        <v>151</v>
      </c>
      <c r="E50" s="271"/>
      <c r="F50" s="198"/>
      <c r="G50" s="275"/>
      <c r="H50" s="66" t="s">
        <v>152</v>
      </c>
      <c r="I50" s="66" t="s">
        <v>153</v>
      </c>
      <c r="J50"/>
      <c r="K50"/>
      <c r="L50"/>
      <c r="M50"/>
      <c r="N50" s="45"/>
      <c r="O50" s="45"/>
      <c r="P50" s="45"/>
      <c r="Q50" s="45"/>
      <c r="R50"/>
      <c r="S50"/>
      <c r="T50"/>
      <c r="U50"/>
      <c r="V50"/>
      <c r="W50"/>
      <c r="X50"/>
      <c r="Y50"/>
      <c r="Z50"/>
      <c r="AA50"/>
      <c r="AB50"/>
      <c r="AC50"/>
      <c r="AD50"/>
      <c r="AE50"/>
      <c r="AF50"/>
      <c r="AG50"/>
      <c r="AH50"/>
      <c r="AI50"/>
      <c r="AJ50"/>
      <c r="AK50"/>
      <c r="AL50"/>
      <c r="AM50"/>
      <c r="AN50"/>
      <c r="AO50"/>
      <c r="AP50"/>
      <c r="AQ50"/>
      <c r="AR50"/>
      <c r="AS50"/>
      <c r="AT50"/>
      <c r="AU50"/>
      <c r="AV50"/>
    </row>
    <row r="51" spans="1:48" s="52" customFormat="1" ht="13.15" customHeight="1" x14ac:dyDescent="0.25">
      <c r="A51" s="268"/>
      <c r="B51" s="269"/>
      <c r="C51" s="67" t="s">
        <v>154</v>
      </c>
      <c r="D51" s="68" t="s">
        <v>155</v>
      </c>
      <c r="E51" s="272"/>
      <c r="F51" s="276"/>
      <c r="G51" s="277"/>
      <c r="H51" s="68" t="s">
        <v>148</v>
      </c>
      <c r="I51" s="68" t="s">
        <v>148</v>
      </c>
      <c r="K51"/>
      <c r="L51"/>
      <c r="M51"/>
      <c r="N51" s="45"/>
      <c r="O51" s="45"/>
      <c r="P51" s="45"/>
      <c r="Q51" s="45"/>
      <c r="R51"/>
      <c r="S51"/>
      <c r="T51"/>
      <c r="U51"/>
      <c r="V51"/>
      <c r="W51"/>
      <c r="X51"/>
      <c r="Y51"/>
      <c r="Z51"/>
      <c r="AA51"/>
      <c r="AB51"/>
      <c r="AC51"/>
      <c r="AD51"/>
      <c r="AE51"/>
      <c r="AF51"/>
      <c r="AG51"/>
      <c r="AH51"/>
      <c r="AI51"/>
      <c r="AJ51"/>
      <c r="AK51"/>
      <c r="AL51"/>
      <c r="AM51"/>
      <c r="AN51"/>
      <c r="AO51"/>
      <c r="AP51"/>
      <c r="AQ51"/>
      <c r="AR51"/>
      <c r="AS51"/>
      <c r="AT51"/>
      <c r="AU51"/>
      <c r="AV51"/>
    </row>
    <row r="52" spans="1:48" s="52" customFormat="1" ht="30" customHeight="1" x14ac:dyDescent="0.25">
      <c r="A52" s="69">
        <v>0.1</v>
      </c>
      <c r="B52" s="70" t="s">
        <v>156</v>
      </c>
      <c r="C52" s="10"/>
      <c r="D52" s="10"/>
      <c r="E52" s="278"/>
      <c r="F52" s="206"/>
      <c r="G52" s="207"/>
      <c r="H52" s="11"/>
      <c r="I52" s="11"/>
      <c r="J52" s="208" t="s">
        <v>157</v>
      </c>
      <c r="K52" s="209"/>
      <c r="L52" s="209"/>
      <c r="M52"/>
      <c r="N52" s="45"/>
      <c r="O52" s="45"/>
      <c r="P52" s="45"/>
      <c r="Q52" s="45"/>
      <c r="R52"/>
      <c r="S52"/>
      <c r="T52"/>
      <c r="U52"/>
      <c r="V52"/>
      <c r="W52"/>
      <c r="X52"/>
      <c r="Y52"/>
      <c r="Z52"/>
      <c r="AA52"/>
      <c r="AB52"/>
      <c r="AC52"/>
      <c r="AD52"/>
      <c r="AE52"/>
      <c r="AF52"/>
      <c r="AG52"/>
      <c r="AH52"/>
      <c r="AI52"/>
      <c r="AJ52"/>
      <c r="AK52"/>
      <c r="AL52"/>
      <c r="AM52"/>
      <c r="AN52"/>
      <c r="AO52"/>
      <c r="AP52"/>
      <c r="AQ52"/>
      <c r="AR52"/>
      <c r="AS52"/>
      <c r="AT52"/>
      <c r="AU52"/>
      <c r="AV52"/>
    </row>
    <row r="53" spans="1:48" s="52" customFormat="1" ht="30" customHeight="1" x14ac:dyDescent="0.25">
      <c r="A53" s="71">
        <v>0.2</v>
      </c>
      <c r="B53" s="72" t="s">
        <v>158</v>
      </c>
      <c r="C53" s="10"/>
      <c r="D53" s="10"/>
      <c r="E53" s="279"/>
      <c r="F53" s="206"/>
      <c r="G53" s="207"/>
      <c r="H53" s="11"/>
      <c r="I53" s="11"/>
      <c r="J53" s="198"/>
      <c r="K53" s="199"/>
      <c r="L53" s="199"/>
      <c r="M53"/>
      <c r="N53" s="45"/>
      <c r="O53" s="45"/>
      <c r="P53" s="45"/>
      <c r="Q53" s="45"/>
      <c r="R53"/>
      <c r="S53"/>
      <c r="T53"/>
      <c r="U53"/>
      <c r="V53"/>
      <c r="W53"/>
      <c r="X53"/>
      <c r="Y53"/>
      <c r="Z53"/>
      <c r="AA53"/>
      <c r="AB53"/>
      <c r="AC53"/>
      <c r="AD53"/>
      <c r="AE53"/>
      <c r="AF53"/>
      <c r="AG53"/>
      <c r="AH53"/>
      <c r="AI53"/>
      <c r="AJ53"/>
      <c r="AK53"/>
      <c r="AL53"/>
      <c r="AM53"/>
      <c r="AN53"/>
      <c r="AO53"/>
      <c r="AP53"/>
      <c r="AQ53"/>
      <c r="AR53"/>
      <c r="AS53"/>
      <c r="AT53"/>
      <c r="AU53"/>
      <c r="AV53"/>
    </row>
    <row r="54" spans="1:48" s="52" customFormat="1" ht="30" customHeight="1" x14ac:dyDescent="0.25">
      <c r="A54" s="71">
        <v>0.3</v>
      </c>
      <c r="B54" s="72" t="s">
        <v>159</v>
      </c>
      <c r="C54" s="10"/>
      <c r="D54" s="10"/>
      <c r="E54" s="279"/>
      <c r="F54" s="206"/>
      <c r="G54" s="207"/>
      <c r="H54" s="11"/>
      <c r="I54" s="11"/>
      <c r="J54" s="198"/>
      <c r="K54" s="199"/>
      <c r="L54" s="199"/>
      <c r="M54"/>
      <c r="N54" s="45"/>
      <c r="O54" s="45"/>
      <c r="P54" s="45"/>
      <c r="Q54" s="45"/>
      <c r="R54"/>
      <c r="S54"/>
      <c r="T54"/>
      <c r="U54"/>
      <c r="V54"/>
      <c r="W54"/>
      <c r="X54"/>
      <c r="Y54"/>
      <c r="Z54"/>
      <c r="AA54"/>
      <c r="AB54"/>
      <c r="AC54"/>
      <c r="AD54"/>
      <c r="AE54"/>
      <c r="AF54"/>
      <c r="AG54"/>
      <c r="AH54"/>
      <c r="AI54"/>
      <c r="AJ54"/>
      <c r="AK54"/>
      <c r="AL54"/>
      <c r="AM54"/>
      <c r="AN54"/>
      <c r="AO54"/>
      <c r="AP54"/>
      <c r="AQ54"/>
      <c r="AR54"/>
      <c r="AS54"/>
      <c r="AT54"/>
      <c r="AU54"/>
      <c r="AV54"/>
    </row>
    <row r="55" spans="1:48" s="52" customFormat="1" ht="30" customHeight="1" x14ac:dyDescent="0.25">
      <c r="A55" s="71">
        <v>0.4</v>
      </c>
      <c r="B55" s="72" t="s">
        <v>160</v>
      </c>
      <c r="C55" s="10"/>
      <c r="D55" s="10"/>
      <c r="E55" s="280"/>
      <c r="F55" s="206"/>
      <c r="G55" s="207"/>
      <c r="H55" s="11"/>
      <c r="I55" s="11"/>
      <c r="J55" s="198"/>
      <c r="K55" s="199"/>
      <c r="L55" s="199"/>
      <c r="M55"/>
      <c r="N55" s="45"/>
      <c r="O55" s="45"/>
      <c r="P55" s="45"/>
      <c r="Q55" s="45"/>
      <c r="R55"/>
      <c r="S55"/>
      <c r="T55"/>
      <c r="U55"/>
      <c r="V55"/>
      <c r="W55"/>
      <c r="X55"/>
      <c r="Y55"/>
      <c r="Z55"/>
      <c r="AA55"/>
      <c r="AB55"/>
      <c r="AC55"/>
      <c r="AD55"/>
      <c r="AE55"/>
      <c r="AF55"/>
      <c r="AG55"/>
      <c r="AH55"/>
      <c r="AI55"/>
      <c r="AJ55"/>
      <c r="AK55"/>
      <c r="AL55"/>
      <c r="AM55"/>
      <c r="AN55"/>
      <c r="AO55"/>
      <c r="AP55"/>
      <c r="AQ55"/>
      <c r="AR55"/>
      <c r="AS55"/>
      <c r="AT55"/>
      <c r="AU55"/>
      <c r="AV55"/>
    </row>
    <row r="56" spans="1:48" s="52" customFormat="1" ht="30" customHeight="1" x14ac:dyDescent="0.25">
      <c r="A56" s="71">
        <v>1</v>
      </c>
      <c r="B56" s="72" t="s">
        <v>161</v>
      </c>
      <c r="C56" s="10"/>
      <c r="D56" s="10"/>
      <c r="E56" s="9"/>
      <c r="F56" s="206"/>
      <c r="G56" s="207"/>
      <c r="H56" s="11"/>
      <c r="I56" s="11"/>
      <c r="J56" s="198"/>
      <c r="K56" s="199"/>
      <c r="L56" s="199"/>
      <c r="M56"/>
      <c r="N56" s="45"/>
      <c r="O56" s="45"/>
      <c r="P56" s="45"/>
      <c r="Q56" s="45"/>
      <c r="R56"/>
      <c r="S56"/>
      <c r="T56"/>
      <c r="U56"/>
      <c r="V56"/>
      <c r="W56"/>
      <c r="X56"/>
      <c r="Y56"/>
      <c r="Z56"/>
      <c r="AA56"/>
      <c r="AB56"/>
      <c r="AC56"/>
      <c r="AD56"/>
      <c r="AE56"/>
      <c r="AF56"/>
      <c r="AG56"/>
      <c r="AH56"/>
      <c r="AI56"/>
      <c r="AJ56"/>
      <c r="AK56"/>
      <c r="AL56"/>
      <c r="AM56"/>
      <c r="AN56"/>
      <c r="AO56"/>
      <c r="AP56"/>
      <c r="AQ56"/>
      <c r="AR56"/>
      <c r="AS56"/>
      <c r="AT56"/>
      <c r="AU56"/>
      <c r="AV56"/>
    </row>
    <row r="57" spans="1:48" s="52" customFormat="1" ht="30" customHeight="1" x14ac:dyDescent="0.25">
      <c r="A57" s="73">
        <v>2.1</v>
      </c>
      <c r="B57" s="72" t="s">
        <v>162</v>
      </c>
      <c r="C57" s="10"/>
      <c r="D57" s="10"/>
      <c r="E57" s="9"/>
      <c r="F57" s="206"/>
      <c r="G57" s="207"/>
      <c r="H57" s="11"/>
      <c r="I57" s="11"/>
      <c r="J57" s="198"/>
      <c r="K57" s="199"/>
      <c r="L57" s="199"/>
      <c r="M57"/>
      <c r="N57" s="45"/>
      <c r="O57" s="45"/>
      <c r="P57" s="45"/>
      <c r="Q57" s="45"/>
      <c r="R57"/>
      <c r="S57"/>
      <c r="T57"/>
      <c r="U57"/>
      <c r="V57"/>
      <c r="W57"/>
      <c r="X57"/>
      <c r="Y57"/>
      <c r="Z57"/>
      <c r="AA57"/>
      <c r="AB57"/>
      <c r="AC57"/>
      <c r="AD57"/>
      <c r="AE57"/>
      <c r="AF57"/>
      <c r="AG57"/>
      <c r="AH57"/>
      <c r="AI57"/>
      <c r="AJ57"/>
      <c r="AK57"/>
      <c r="AL57"/>
      <c r="AM57"/>
      <c r="AN57"/>
      <c r="AO57"/>
      <c r="AP57"/>
      <c r="AQ57"/>
      <c r="AR57"/>
      <c r="AS57"/>
      <c r="AT57"/>
      <c r="AU57"/>
      <c r="AV57"/>
    </row>
    <row r="58" spans="1:48" s="52" customFormat="1" ht="30" customHeight="1" x14ac:dyDescent="0.25">
      <c r="A58" s="71">
        <v>2.2000000000000002</v>
      </c>
      <c r="B58" s="72" t="s">
        <v>163</v>
      </c>
      <c r="C58" s="10"/>
      <c r="D58" s="10"/>
      <c r="E58" s="9"/>
      <c r="F58" s="206"/>
      <c r="G58" s="207"/>
      <c r="H58" s="11"/>
      <c r="I58" s="11"/>
      <c r="J58" s="198"/>
      <c r="K58" s="199"/>
      <c r="L58" s="199"/>
      <c r="M58"/>
      <c r="N58" s="45"/>
      <c r="O58" s="45"/>
      <c r="P58" s="45"/>
      <c r="Q58" s="45"/>
      <c r="R58"/>
      <c r="S58"/>
      <c r="T58"/>
      <c r="U58"/>
      <c r="V58"/>
      <c r="W58"/>
      <c r="X58"/>
      <c r="Y58"/>
      <c r="Z58"/>
      <c r="AA58"/>
      <c r="AB58"/>
      <c r="AC58"/>
      <c r="AD58"/>
      <c r="AE58"/>
      <c r="AF58"/>
      <c r="AG58"/>
      <c r="AH58"/>
      <c r="AI58"/>
      <c r="AJ58"/>
      <c r="AK58"/>
      <c r="AL58"/>
      <c r="AM58"/>
      <c r="AN58"/>
      <c r="AO58"/>
      <c r="AP58"/>
      <c r="AQ58"/>
      <c r="AR58"/>
      <c r="AS58"/>
      <c r="AT58"/>
      <c r="AU58"/>
      <c r="AV58"/>
    </row>
    <row r="59" spans="1:48" s="52" customFormat="1" ht="30" customHeight="1" x14ac:dyDescent="0.25">
      <c r="A59" s="71">
        <v>2.2999999999999998</v>
      </c>
      <c r="B59" s="72" t="s">
        <v>164</v>
      </c>
      <c r="C59" s="10"/>
      <c r="D59" s="10"/>
      <c r="E59" s="9"/>
      <c r="F59" s="206"/>
      <c r="G59" s="207"/>
      <c r="H59" s="11"/>
      <c r="I59" s="11"/>
      <c r="J59" s="198"/>
      <c r="K59" s="199"/>
      <c r="L59" s="199"/>
      <c r="M59"/>
      <c r="N59" s="45"/>
      <c r="O59" s="45"/>
      <c r="P59" s="45"/>
      <c r="Q59" s="45"/>
      <c r="R59"/>
      <c r="S59"/>
      <c r="T59"/>
      <c r="U59"/>
      <c r="V59"/>
      <c r="W59"/>
      <c r="X59"/>
      <c r="Y59"/>
      <c r="Z59"/>
      <c r="AA59"/>
      <c r="AB59"/>
      <c r="AC59"/>
      <c r="AD59"/>
      <c r="AE59"/>
      <c r="AF59"/>
      <c r="AG59"/>
      <c r="AH59"/>
      <c r="AI59"/>
      <c r="AJ59"/>
      <c r="AK59"/>
      <c r="AL59"/>
      <c r="AM59"/>
      <c r="AN59"/>
      <c r="AO59"/>
      <c r="AP59"/>
      <c r="AQ59"/>
      <c r="AR59"/>
      <c r="AS59"/>
      <c r="AT59"/>
      <c r="AU59"/>
      <c r="AV59"/>
    </row>
    <row r="60" spans="1:48" s="52" customFormat="1" ht="30" customHeight="1" x14ac:dyDescent="0.25">
      <c r="A60" s="71">
        <v>2.4</v>
      </c>
      <c r="B60" s="72" t="s">
        <v>165</v>
      </c>
      <c r="C60" s="10"/>
      <c r="D60" s="10"/>
      <c r="E60" s="9"/>
      <c r="F60" s="206"/>
      <c r="G60" s="207"/>
      <c r="H60" s="11"/>
      <c r="I60" s="11"/>
      <c r="J60" s="198"/>
      <c r="K60" s="199"/>
      <c r="L60" s="199"/>
      <c r="M60"/>
      <c r="N60" s="45"/>
      <c r="O60" s="45"/>
      <c r="P60" s="45"/>
      <c r="Q60" s="45"/>
      <c r="R60"/>
      <c r="S60"/>
      <c r="T60"/>
      <c r="U60"/>
      <c r="V60"/>
      <c r="W60"/>
      <c r="X60"/>
      <c r="Y60"/>
      <c r="Z60"/>
      <c r="AA60"/>
      <c r="AB60"/>
      <c r="AC60"/>
      <c r="AD60"/>
      <c r="AE60"/>
      <c r="AF60"/>
      <c r="AG60"/>
      <c r="AH60"/>
      <c r="AI60"/>
      <c r="AJ60"/>
      <c r="AK60"/>
      <c r="AL60"/>
      <c r="AM60"/>
      <c r="AN60"/>
      <c r="AO60"/>
      <c r="AP60"/>
      <c r="AQ60"/>
      <c r="AR60"/>
      <c r="AS60"/>
      <c r="AT60"/>
      <c r="AU60"/>
      <c r="AV60"/>
    </row>
    <row r="61" spans="1:48" s="52" customFormat="1" ht="30" customHeight="1" x14ac:dyDescent="0.25">
      <c r="A61" s="71">
        <v>2.5</v>
      </c>
      <c r="B61" s="72" t="s">
        <v>166</v>
      </c>
      <c r="C61" s="10"/>
      <c r="D61" s="10"/>
      <c r="E61" s="9"/>
      <c r="F61" s="206"/>
      <c r="G61" s="207"/>
      <c r="H61" s="11"/>
      <c r="I61" s="11"/>
      <c r="J61" s="198"/>
      <c r="K61" s="199"/>
      <c r="L61" s="199"/>
      <c r="M61"/>
      <c r="N61" s="45"/>
      <c r="O61" s="45"/>
      <c r="P61" s="45"/>
      <c r="Q61" s="45"/>
      <c r="R61"/>
      <c r="S61"/>
      <c r="T61"/>
      <c r="U61"/>
      <c r="V61"/>
      <c r="W61"/>
      <c r="X61"/>
      <c r="Y61"/>
      <c r="Z61"/>
      <c r="AA61"/>
      <c r="AB61"/>
      <c r="AC61"/>
      <c r="AD61"/>
      <c r="AE61"/>
      <c r="AF61"/>
      <c r="AG61"/>
      <c r="AH61"/>
      <c r="AI61"/>
      <c r="AJ61"/>
      <c r="AK61"/>
      <c r="AL61"/>
      <c r="AM61"/>
      <c r="AN61"/>
      <c r="AO61"/>
      <c r="AP61"/>
      <c r="AQ61"/>
      <c r="AR61"/>
      <c r="AS61"/>
      <c r="AT61"/>
      <c r="AU61"/>
      <c r="AV61"/>
    </row>
    <row r="62" spans="1:48" s="52" customFormat="1" ht="30" customHeight="1" x14ac:dyDescent="0.25">
      <c r="A62" s="71">
        <v>2.6</v>
      </c>
      <c r="B62" s="72" t="s">
        <v>167</v>
      </c>
      <c r="C62" s="10"/>
      <c r="D62" s="10"/>
      <c r="E62" s="9"/>
      <c r="F62" s="206"/>
      <c r="G62" s="207"/>
      <c r="H62" s="11"/>
      <c r="I62" s="11"/>
      <c r="J62" s="198"/>
      <c r="K62" s="199"/>
      <c r="L62" s="199"/>
      <c r="M62"/>
      <c r="N62" s="45"/>
      <c r="O62" s="45"/>
      <c r="P62" s="45"/>
      <c r="Q62" s="45"/>
      <c r="R62"/>
      <c r="S62"/>
      <c r="T62"/>
      <c r="U62"/>
      <c r="V62"/>
      <c r="W62"/>
      <c r="X62"/>
      <c r="Y62"/>
      <c r="Z62"/>
      <c r="AA62"/>
      <c r="AB62"/>
      <c r="AC62"/>
      <c r="AD62"/>
      <c r="AE62"/>
      <c r="AF62"/>
      <c r="AG62"/>
      <c r="AH62"/>
      <c r="AI62"/>
      <c r="AJ62"/>
      <c r="AK62"/>
      <c r="AL62"/>
      <c r="AM62"/>
      <c r="AN62"/>
      <c r="AO62"/>
      <c r="AP62"/>
      <c r="AQ62"/>
      <c r="AR62"/>
      <c r="AS62"/>
      <c r="AT62"/>
      <c r="AU62"/>
      <c r="AV62"/>
    </row>
    <row r="63" spans="1:48" s="52" customFormat="1" ht="30" customHeight="1" x14ac:dyDescent="0.25">
      <c r="A63" s="71">
        <v>2.7</v>
      </c>
      <c r="B63" s="72" t="s">
        <v>168</v>
      </c>
      <c r="C63" s="10"/>
      <c r="D63" s="10"/>
      <c r="E63" s="9"/>
      <c r="F63" s="206"/>
      <c r="G63" s="207"/>
      <c r="H63" s="11"/>
      <c r="I63" s="11"/>
      <c r="J63" s="198"/>
      <c r="K63" s="199"/>
      <c r="L63" s="199"/>
      <c r="M63"/>
      <c r="N63" s="45"/>
      <c r="O63" s="45"/>
      <c r="P63" s="45"/>
      <c r="Q63" s="45"/>
      <c r="R63"/>
      <c r="S63"/>
      <c r="T63"/>
      <c r="U63"/>
      <c r="V63"/>
      <c r="W63"/>
      <c r="X63"/>
      <c r="Y63"/>
      <c r="Z63"/>
      <c r="AA63"/>
      <c r="AB63"/>
      <c r="AC63"/>
      <c r="AD63"/>
      <c r="AE63"/>
      <c r="AF63"/>
      <c r="AG63"/>
      <c r="AH63"/>
      <c r="AI63"/>
      <c r="AJ63"/>
      <c r="AK63"/>
      <c r="AL63"/>
      <c r="AM63"/>
      <c r="AN63"/>
      <c r="AO63"/>
      <c r="AP63"/>
      <c r="AQ63"/>
      <c r="AR63"/>
      <c r="AS63"/>
      <c r="AT63"/>
      <c r="AU63"/>
      <c r="AV63"/>
    </row>
    <row r="64" spans="1:48" s="52" customFormat="1" ht="30" customHeight="1" x14ac:dyDescent="0.25">
      <c r="A64" s="71">
        <v>2.8</v>
      </c>
      <c r="B64" s="72" t="s">
        <v>169</v>
      </c>
      <c r="C64" s="10"/>
      <c r="D64" s="10"/>
      <c r="E64" s="9"/>
      <c r="F64" s="206"/>
      <c r="G64" s="207"/>
      <c r="H64" s="11"/>
      <c r="I64" s="11"/>
      <c r="J64" s="198"/>
      <c r="K64" s="199"/>
      <c r="L64" s="199"/>
      <c r="M64"/>
      <c r="N64" s="45"/>
      <c r="O64" s="45"/>
      <c r="P64" s="45"/>
      <c r="Q64" s="45"/>
      <c r="R64"/>
      <c r="S64"/>
      <c r="T64"/>
      <c r="U64"/>
      <c r="V64"/>
      <c r="W64"/>
      <c r="X64"/>
      <c r="Y64"/>
      <c r="Z64"/>
      <c r="AA64"/>
      <c r="AB64"/>
      <c r="AC64"/>
      <c r="AD64"/>
      <c r="AE64"/>
      <c r="AF64"/>
      <c r="AG64"/>
      <c r="AH64"/>
      <c r="AI64"/>
      <c r="AJ64"/>
      <c r="AK64"/>
      <c r="AL64"/>
      <c r="AM64"/>
      <c r="AN64"/>
      <c r="AO64"/>
      <c r="AP64"/>
      <c r="AQ64"/>
      <c r="AR64"/>
      <c r="AS64"/>
      <c r="AT64"/>
      <c r="AU64"/>
      <c r="AV64"/>
    </row>
    <row r="65" spans="1:48" s="52" customFormat="1" ht="30" customHeight="1" x14ac:dyDescent="0.25">
      <c r="A65" s="71">
        <v>3</v>
      </c>
      <c r="B65" s="72" t="s">
        <v>170</v>
      </c>
      <c r="C65" s="10"/>
      <c r="D65" s="10"/>
      <c r="E65" s="9"/>
      <c r="F65" s="109"/>
      <c r="G65" s="110"/>
      <c r="H65" s="11"/>
      <c r="I65" s="11"/>
      <c r="J65" s="198"/>
      <c r="K65" s="199"/>
      <c r="L65" s="199"/>
      <c r="M65"/>
      <c r="N65" s="45"/>
      <c r="O65" s="45"/>
      <c r="P65" s="45"/>
      <c r="Q65" s="45"/>
      <c r="R65"/>
      <c r="S65"/>
      <c r="T65"/>
      <c r="U65"/>
      <c r="V65"/>
      <c r="W65"/>
      <c r="X65"/>
      <c r="Y65"/>
      <c r="Z65"/>
      <c r="AA65"/>
      <c r="AB65"/>
      <c r="AC65"/>
      <c r="AD65"/>
      <c r="AE65"/>
      <c r="AF65"/>
      <c r="AG65"/>
      <c r="AH65"/>
      <c r="AI65"/>
      <c r="AJ65"/>
      <c r="AK65"/>
      <c r="AL65"/>
      <c r="AM65"/>
      <c r="AN65"/>
      <c r="AO65"/>
      <c r="AP65"/>
      <c r="AQ65"/>
      <c r="AR65"/>
      <c r="AS65"/>
      <c r="AT65"/>
      <c r="AU65"/>
      <c r="AV65"/>
    </row>
    <row r="66" spans="1:48" s="52" customFormat="1" ht="30" customHeight="1" x14ac:dyDescent="0.25">
      <c r="A66" s="71">
        <v>4</v>
      </c>
      <c r="B66" s="72" t="s">
        <v>171</v>
      </c>
      <c r="C66" s="10"/>
      <c r="D66" s="10"/>
      <c r="E66" s="9"/>
      <c r="F66" s="109"/>
      <c r="G66" s="110"/>
      <c r="H66" s="11"/>
      <c r="I66" s="11"/>
      <c r="J66" s="198"/>
      <c r="K66" s="199"/>
      <c r="L66" s="199"/>
      <c r="M66"/>
      <c r="N66" s="45"/>
      <c r="O66" s="45"/>
      <c r="P66" s="45"/>
      <c r="Q66" s="45"/>
      <c r="R66"/>
      <c r="S66"/>
      <c r="T66"/>
      <c r="U66"/>
      <c r="V66"/>
      <c r="W66"/>
      <c r="X66"/>
      <c r="Y66"/>
      <c r="Z66"/>
      <c r="AA66"/>
      <c r="AB66"/>
      <c r="AC66"/>
      <c r="AD66"/>
      <c r="AE66"/>
      <c r="AF66"/>
      <c r="AG66"/>
      <c r="AH66"/>
      <c r="AI66"/>
      <c r="AJ66"/>
      <c r="AK66"/>
      <c r="AL66"/>
      <c r="AM66"/>
      <c r="AN66"/>
      <c r="AO66"/>
      <c r="AP66"/>
      <c r="AQ66"/>
      <c r="AR66"/>
      <c r="AS66"/>
      <c r="AT66"/>
      <c r="AU66"/>
      <c r="AV66"/>
    </row>
    <row r="67" spans="1:48" s="52" customFormat="1" ht="30" customHeight="1" x14ac:dyDescent="0.25">
      <c r="A67" s="71">
        <v>5</v>
      </c>
      <c r="B67" s="72" t="s">
        <v>172</v>
      </c>
      <c r="C67" s="10"/>
      <c r="D67" s="10"/>
      <c r="E67" s="9"/>
      <c r="F67" s="109"/>
      <c r="G67" s="110"/>
      <c r="H67" s="11"/>
      <c r="I67" s="11"/>
      <c r="J67" s="198"/>
      <c r="K67" s="199"/>
      <c r="L67" s="199"/>
      <c r="M67"/>
      <c r="N67" s="45"/>
      <c r="O67" s="45"/>
      <c r="P67" s="45"/>
      <c r="Q67" s="45"/>
      <c r="R67"/>
      <c r="S67"/>
      <c r="T67"/>
      <c r="U67"/>
      <c r="V67"/>
      <c r="W67"/>
      <c r="X67"/>
      <c r="Y67"/>
      <c r="Z67"/>
      <c r="AA67"/>
      <c r="AB67"/>
      <c r="AC67"/>
      <c r="AD67"/>
      <c r="AE67"/>
      <c r="AF67"/>
      <c r="AG67"/>
      <c r="AH67"/>
      <c r="AI67"/>
      <c r="AJ67"/>
      <c r="AK67"/>
      <c r="AL67"/>
      <c r="AM67"/>
      <c r="AN67"/>
      <c r="AO67"/>
      <c r="AP67"/>
      <c r="AQ67"/>
      <c r="AR67"/>
      <c r="AS67"/>
      <c r="AT67"/>
      <c r="AU67"/>
      <c r="AV67"/>
    </row>
    <row r="68" spans="1:48" s="52" customFormat="1" ht="30" customHeight="1" x14ac:dyDescent="0.25">
      <c r="A68" s="71">
        <v>6</v>
      </c>
      <c r="B68" s="72" t="s">
        <v>173</v>
      </c>
      <c r="C68" s="10"/>
      <c r="D68" s="10"/>
      <c r="E68" s="9"/>
      <c r="F68" s="109"/>
      <c r="G68" s="110"/>
      <c r="H68" s="11"/>
      <c r="I68" s="11"/>
      <c r="J68" s="198"/>
      <c r="K68" s="199"/>
      <c r="L68" s="199"/>
      <c r="M68"/>
      <c r="N68" s="45"/>
      <c r="O68" s="45"/>
      <c r="P68" s="45"/>
      <c r="Q68" s="45"/>
      <c r="R68"/>
      <c r="S68"/>
      <c r="T68"/>
      <c r="U68"/>
      <c r="V68"/>
      <c r="W68"/>
      <c r="X68"/>
      <c r="Y68"/>
      <c r="Z68"/>
      <c r="AA68"/>
      <c r="AB68"/>
      <c r="AC68"/>
      <c r="AD68"/>
      <c r="AE68"/>
      <c r="AF68"/>
      <c r="AG68"/>
      <c r="AH68"/>
      <c r="AI68"/>
      <c r="AJ68"/>
      <c r="AK68"/>
      <c r="AL68"/>
      <c r="AM68"/>
      <c r="AN68"/>
      <c r="AO68"/>
      <c r="AP68"/>
      <c r="AQ68"/>
      <c r="AR68"/>
      <c r="AS68"/>
      <c r="AT68"/>
      <c r="AU68"/>
      <c r="AV68"/>
    </row>
    <row r="69" spans="1:48" s="52" customFormat="1" ht="30" customHeight="1" x14ac:dyDescent="0.25">
      <c r="A69" s="71">
        <v>7</v>
      </c>
      <c r="B69" s="72" t="s">
        <v>174</v>
      </c>
      <c r="C69" s="10"/>
      <c r="D69" s="10"/>
      <c r="E69" s="9"/>
      <c r="F69" s="109"/>
      <c r="G69" s="110"/>
      <c r="H69" s="11"/>
      <c r="I69" s="11"/>
      <c r="J69" s="198"/>
      <c r="K69" s="199"/>
      <c r="L69" s="199"/>
      <c r="M69"/>
      <c r="N69" s="45"/>
      <c r="O69" s="45"/>
      <c r="P69" s="45"/>
      <c r="Q69" s="45"/>
      <c r="R69"/>
      <c r="S69"/>
      <c r="T69"/>
      <c r="U69"/>
      <c r="V69"/>
      <c r="W69"/>
      <c r="X69"/>
      <c r="Y69"/>
      <c r="Z69"/>
      <c r="AA69"/>
      <c r="AB69"/>
      <c r="AC69"/>
      <c r="AD69"/>
      <c r="AE69"/>
      <c r="AF69"/>
      <c r="AG69"/>
      <c r="AH69"/>
      <c r="AI69"/>
      <c r="AJ69"/>
      <c r="AK69"/>
      <c r="AL69"/>
      <c r="AM69"/>
      <c r="AN69"/>
      <c r="AO69"/>
      <c r="AP69"/>
      <c r="AQ69"/>
      <c r="AR69"/>
      <c r="AS69"/>
      <c r="AT69"/>
      <c r="AU69"/>
      <c r="AV69"/>
    </row>
    <row r="70" spans="1:48" s="52" customFormat="1" ht="30" customHeight="1" x14ac:dyDescent="0.25">
      <c r="A70" s="71">
        <v>8</v>
      </c>
      <c r="B70" s="72" t="s">
        <v>175</v>
      </c>
      <c r="C70" s="10"/>
      <c r="D70" s="10"/>
      <c r="E70" s="9"/>
      <c r="F70" s="109"/>
      <c r="G70" s="110"/>
      <c r="H70" s="11"/>
      <c r="I70" s="11"/>
      <c r="J70" s="198"/>
      <c r="K70" s="199"/>
      <c r="L70" s="199"/>
      <c r="M70"/>
      <c r="N70" s="45"/>
      <c r="O70" s="45"/>
      <c r="P70" s="45"/>
      <c r="Q70" s="45"/>
      <c r="R70"/>
      <c r="S70"/>
      <c r="T70"/>
      <c r="U70"/>
      <c r="V70"/>
      <c r="W70"/>
      <c r="X70"/>
      <c r="Y70"/>
      <c r="Z70"/>
      <c r="AA70"/>
      <c r="AB70"/>
      <c r="AC70"/>
      <c r="AD70"/>
      <c r="AE70"/>
      <c r="AF70"/>
      <c r="AG70"/>
      <c r="AH70"/>
      <c r="AI70"/>
      <c r="AJ70"/>
      <c r="AK70"/>
      <c r="AL70"/>
      <c r="AM70"/>
      <c r="AN70"/>
      <c r="AO70"/>
      <c r="AP70"/>
      <c r="AQ70"/>
      <c r="AR70"/>
      <c r="AS70"/>
      <c r="AT70"/>
      <c r="AU70"/>
      <c r="AV70"/>
    </row>
    <row r="71" spans="1:48" s="52" customFormat="1" ht="30" customHeight="1" x14ac:dyDescent="0.25">
      <c r="A71" s="71"/>
      <c r="B71" s="72"/>
      <c r="C71" s="10"/>
      <c r="D71" s="10"/>
      <c r="E71" s="9"/>
      <c r="F71" s="398"/>
      <c r="G71" s="399"/>
      <c r="H71" s="11"/>
      <c r="I71" s="11"/>
      <c r="J71" s="198"/>
      <c r="K71" s="199"/>
      <c r="L71" s="199"/>
      <c r="M71"/>
      <c r="N71" s="45"/>
      <c r="O71" s="45"/>
      <c r="P71" s="45"/>
      <c r="Q71" s="45"/>
      <c r="R71"/>
      <c r="S71"/>
      <c r="T71"/>
      <c r="U71"/>
      <c r="V71"/>
      <c r="W71"/>
      <c r="X71"/>
      <c r="Y71"/>
      <c r="Z71"/>
      <c r="AA71"/>
      <c r="AB71"/>
      <c r="AC71"/>
      <c r="AD71"/>
      <c r="AE71"/>
      <c r="AF71"/>
      <c r="AG71"/>
      <c r="AH71"/>
      <c r="AI71"/>
      <c r="AJ71"/>
      <c r="AK71"/>
      <c r="AL71"/>
      <c r="AM71"/>
      <c r="AN71"/>
      <c r="AO71"/>
      <c r="AP71"/>
      <c r="AQ71"/>
      <c r="AR71"/>
      <c r="AS71"/>
      <c r="AT71"/>
      <c r="AU71"/>
      <c r="AV71"/>
    </row>
    <row r="72" spans="1:48" s="52" customFormat="1" ht="30" customHeight="1" x14ac:dyDescent="0.25">
      <c r="A72" s="201" t="s">
        <v>176</v>
      </c>
      <c r="B72" s="202"/>
      <c r="C72" s="64" t="s">
        <v>177</v>
      </c>
      <c r="D72" s="64" t="s">
        <v>178</v>
      </c>
      <c r="E72" s="161" t="s">
        <v>179</v>
      </c>
      <c r="F72" s="178" t="s">
        <v>180</v>
      </c>
      <c r="G72" s="178" t="s">
        <v>181</v>
      </c>
      <c r="H72" s="410"/>
      <c r="I72" s="410"/>
      <c r="J72" s="198"/>
      <c r="K72" s="199"/>
      <c r="L72" s="199"/>
      <c r="M72"/>
      <c r="N72" s="45"/>
      <c r="O72" s="45"/>
      <c r="P72" s="45"/>
      <c r="Q72" s="45"/>
      <c r="R72"/>
      <c r="S72"/>
      <c r="T72"/>
      <c r="U72"/>
      <c r="V72"/>
      <c r="W72"/>
      <c r="X72"/>
      <c r="Y72"/>
      <c r="Z72"/>
      <c r="AA72"/>
      <c r="AB72"/>
      <c r="AC72"/>
      <c r="AD72"/>
      <c r="AE72"/>
      <c r="AF72"/>
      <c r="AG72"/>
      <c r="AH72"/>
      <c r="AI72"/>
      <c r="AJ72"/>
      <c r="AK72"/>
      <c r="AL72"/>
      <c r="AM72"/>
      <c r="AN72"/>
      <c r="AO72"/>
      <c r="AP72"/>
      <c r="AQ72"/>
      <c r="AR72"/>
      <c r="AS72"/>
      <c r="AT72"/>
      <c r="AU72"/>
      <c r="AV72"/>
    </row>
    <row r="73" spans="1:48" s="52" customFormat="1" ht="30" customHeight="1" x14ac:dyDescent="0.25">
      <c r="A73" s="71" t="s">
        <v>182</v>
      </c>
      <c r="B73" s="72" t="s">
        <v>183</v>
      </c>
      <c r="C73" s="9"/>
      <c r="D73" s="9"/>
      <c r="E73" s="9"/>
      <c r="F73" s="158"/>
      <c r="G73" s="158"/>
      <c r="H73" s="205"/>
      <c r="I73" s="204"/>
      <c r="J73" s="208" t="s">
        <v>184</v>
      </c>
      <c r="K73" s="209"/>
      <c r="L73" s="209"/>
      <c r="M73"/>
      <c r="N73" s="45"/>
      <c r="O73" s="45"/>
      <c r="P73" s="45"/>
      <c r="Q73" s="45"/>
      <c r="R73"/>
      <c r="S73"/>
      <c r="T73"/>
      <c r="U73"/>
      <c r="V73"/>
      <c r="W73"/>
      <c r="X73"/>
      <c r="Y73"/>
      <c r="Z73"/>
      <c r="AA73"/>
      <c r="AB73"/>
      <c r="AC73"/>
      <c r="AD73"/>
      <c r="AE73"/>
      <c r="AF73"/>
      <c r="AG73"/>
      <c r="AH73"/>
      <c r="AI73"/>
      <c r="AJ73"/>
      <c r="AK73"/>
      <c r="AL73"/>
      <c r="AM73"/>
      <c r="AN73"/>
      <c r="AO73"/>
      <c r="AP73"/>
      <c r="AQ73"/>
      <c r="AR73"/>
      <c r="AS73"/>
      <c r="AT73"/>
      <c r="AU73"/>
      <c r="AV73"/>
    </row>
    <row r="74" spans="1:48" s="52" customFormat="1" ht="30" customHeight="1" x14ac:dyDescent="0.25">
      <c r="A74" s="71" t="s">
        <v>185</v>
      </c>
      <c r="B74" s="72" t="s">
        <v>186</v>
      </c>
      <c r="C74" s="9"/>
      <c r="D74" s="9"/>
      <c r="E74" s="9"/>
      <c r="F74" s="158"/>
      <c r="G74" s="158"/>
      <c r="H74" s="159"/>
      <c r="I74" s="134"/>
      <c r="J74" s="198"/>
      <c r="K74" s="199"/>
      <c r="L74" s="199"/>
      <c r="M74"/>
      <c r="N74" s="45"/>
      <c r="O74" s="45"/>
      <c r="P74" s="45"/>
      <c r="Q74" s="45"/>
      <c r="R74"/>
      <c r="S74"/>
      <c r="T74"/>
      <c r="U74"/>
      <c r="V74"/>
      <c r="W74"/>
      <c r="X74"/>
      <c r="Y74"/>
      <c r="Z74"/>
      <c r="AA74"/>
      <c r="AB74"/>
      <c r="AC74"/>
      <c r="AD74"/>
      <c r="AE74"/>
      <c r="AF74"/>
      <c r="AG74"/>
      <c r="AH74"/>
      <c r="AI74"/>
      <c r="AJ74"/>
      <c r="AK74"/>
      <c r="AL74"/>
      <c r="AM74"/>
      <c r="AN74"/>
      <c r="AO74"/>
      <c r="AP74"/>
      <c r="AQ74"/>
      <c r="AR74"/>
      <c r="AS74"/>
      <c r="AT74"/>
      <c r="AU74"/>
      <c r="AV74"/>
    </row>
    <row r="75" spans="1:48" s="52" customFormat="1" ht="30" customHeight="1" x14ac:dyDescent="0.25">
      <c r="A75" s="71" t="s">
        <v>187</v>
      </c>
      <c r="B75" s="72" t="s">
        <v>188</v>
      </c>
      <c r="C75" s="150"/>
      <c r="D75" s="150"/>
      <c r="E75" s="150"/>
      <c r="F75" s="158"/>
      <c r="G75" s="158"/>
      <c r="H75" s="424"/>
      <c r="I75" s="425"/>
      <c r="J75" s="198"/>
      <c r="K75" s="199"/>
      <c r="L75" s="199"/>
      <c r="M75"/>
      <c r="N75" s="45"/>
      <c r="O75" s="45"/>
      <c r="P75" s="45"/>
      <c r="Q75" s="45"/>
      <c r="R75"/>
      <c r="S75"/>
      <c r="T75"/>
      <c r="U75"/>
      <c r="V75"/>
      <c r="W75"/>
      <c r="X75"/>
      <c r="Y75"/>
      <c r="Z75"/>
      <c r="AA75"/>
      <c r="AB75"/>
      <c r="AC75"/>
      <c r="AD75"/>
      <c r="AE75"/>
      <c r="AF75"/>
      <c r="AG75"/>
      <c r="AH75"/>
      <c r="AI75"/>
      <c r="AJ75"/>
      <c r="AK75"/>
      <c r="AL75"/>
      <c r="AM75"/>
      <c r="AN75"/>
      <c r="AO75"/>
      <c r="AP75"/>
      <c r="AQ75"/>
      <c r="AR75"/>
      <c r="AS75"/>
      <c r="AT75"/>
      <c r="AU75"/>
      <c r="AV75"/>
    </row>
    <row r="76" spans="1:48" s="52" customFormat="1" ht="29.25" customHeight="1" x14ac:dyDescent="0.25">
      <c r="C76" s="151" t="s">
        <v>189</v>
      </c>
      <c r="D76" s="152">
        <f>SUM(D52:D71)+SUM(D73:D75)</f>
        <v>0</v>
      </c>
      <c r="E76" s="412"/>
      <c r="F76" s="423"/>
      <c r="G76" s="423"/>
      <c r="H76" s="153">
        <f>SUM(H52:H71)</f>
        <v>0</v>
      </c>
      <c r="I76" s="153">
        <f>SUM(I52:I71)</f>
        <v>0</v>
      </c>
      <c r="J76"/>
      <c r="K76"/>
      <c r="L76"/>
      <c r="M76"/>
      <c r="N76" s="45"/>
      <c r="O76" s="45"/>
      <c r="P76" s="45"/>
      <c r="Q76" s="45"/>
      <c r="R76"/>
      <c r="S76"/>
      <c r="T76"/>
      <c r="U76"/>
      <c r="V76"/>
      <c r="W76"/>
      <c r="X76"/>
      <c r="Y76"/>
      <c r="Z76"/>
      <c r="AA76"/>
      <c r="AB76"/>
      <c r="AC76"/>
      <c r="AD76"/>
      <c r="AE76"/>
      <c r="AF76"/>
      <c r="AG76"/>
      <c r="AH76"/>
      <c r="AI76"/>
      <c r="AJ76"/>
      <c r="AK76"/>
      <c r="AL76"/>
      <c r="AM76"/>
      <c r="AN76"/>
      <c r="AO76"/>
      <c r="AP76"/>
      <c r="AQ76"/>
      <c r="AR76"/>
      <c r="AS76"/>
      <c r="AT76"/>
      <c r="AU76"/>
      <c r="AV76"/>
    </row>
    <row r="77" spans="1:48" s="76" customFormat="1" ht="34.5" customHeight="1" x14ac:dyDescent="0.25">
      <c r="A77" s="55"/>
      <c r="B77" s="55"/>
      <c r="C77" s="154" t="s">
        <v>190</v>
      </c>
      <c r="D77" s="155" t="e">
        <f>D76/$C$6</f>
        <v>#DIV/0!</v>
      </c>
      <c r="E77" s="412"/>
      <c r="F77" s="412"/>
      <c r="G77" s="412"/>
      <c r="H77" s="156" t="e">
        <f t="shared" ref="H77:I77" si="1">H76/$C$6</f>
        <v>#DIV/0!</v>
      </c>
      <c r="I77" s="156" t="e">
        <f t="shared" si="1"/>
        <v>#DIV/0!</v>
      </c>
      <c r="J77" s="409"/>
      <c r="K77" s="409"/>
      <c r="L77" s="409"/>
      <c r="M77"/>
      <c r="N77"/>
      <c r="O77" s="45"/>
      <c r="P77" s="45"/>
      <c r="Q77" s="45"/>
      <c r="R77" s="45"/>
      <c r="S77"/>
      <c r="T77"/>
      <c r="U77"/>
      <c r="V77"/>
      <c r="W77"/>
      <c r="X77"/>
      <c r="Y77"/>
      <c r="Z77"/>
      <c r="AA77"/>
      <c r="AB77"/>
      <c r="AC77"/>
      <c r="AD77"/>
      <c r="AE77"/>
      <c r="AF77"/>
      <c r="AG77"/>
      <c r="AH77"/>
      <c r="AI77"/>
      <c r="AJ77"/>
      <c r="AK77"/>
      <c r="AL77"/>
      <c r="AM77"/>
      <c r="AN77"/>
      <c r="AO77"/>
      <c r="AP77"/>
      <c r="AQ77"/>
      <c r="AR77"/>
      <c r="AS77"/>
      <c r="AT77"/>
      <c r="AU77"/>
    </row>
    <row r="78" spans="1:48" s="76" customFormat="1" ht="26.25" customHeight="1" x14ac:dyDescent="0.25">
      <c r="A78" s="38"/>
      <c r="B78" s="38"/>
      <c r="C78" s="54"/>
      <c r="D78" s="54"/>
      <c r="E78" s="54"/>
      <c r="F78" s="54"/>
      <c r="G78"/>
      <c r="H78"/>
      <c r="I78"/>
      <c r="J78"/>
      <c r="K78"/>
      <c r="L78"/>
      <c r="M78"/>
      <c r="N78"/>
      <c r="O78" s="45"/>
      <c r="P78" s="45"/>
      <c r="Q78" s="45"/>
      <c r="R78" s="45"/>
      <c r="S78"/>
      <c r="T78"/>
      <c r="U78"/>
      <c r="V78"/>
      <c r="W78"/>
      <c r="X78"/>
      <c r="Y78"/>
      <c r="Z78"/>
      <c r="AA78"/>
      <c r="AB78"/>
      <c r="AC78"/>
      <c r="AD78"/>
      <c r="AE78"/>
      <c r="AF78"/>
      <c r="AG78"/>
      <c r="AH78"/>
      <c r="AI78"/>
      <c r="AJ78"/>
      <c r="AK78"/>
      <c r="AL78"/>
      <c r="AM78"/>
      <c r="AN78"/>
      <c r="AO78"/>
      <c r="AP78"/>
      <c r="AQ78"/>
      <c r="AR78"/>
      <c r="AS78"/>
      <c r="AT78"/>
      <c r="AU78"/>
    </row>
    <row r="79" spans="1:48" ht="23.25" customHeight="1" x14ac:dyDescent="0.25">
      <c r="A79" s="223" t="s">
        <v>191</v>
      </c>
      <c r="B79" s="224"/>
      <c r="C79" s="229" t="s">
        <v>192</v>
      </c>
      <c r="D79" s="229" t="s">
        <v>193</v>
      </c>
      <c r="E79" s="233" t="s">
        <v>194</v>
      </c>
      <c r="F79" s="234"/>
      <c r="G79" s="237" t="s">
        <v>195</v>
      </c>
      <c r="H79" s="237"/>
      <c r="I79" s="237"/>
      <c r="J79" s="237"/>
      <c r="K79" s="237"/>
      <c r="L79" s="237"/>
      <c r="M79" s="237"/>
      <c r="N79" s="237"/>
      <c r="O79" s="233" t="s">
        <v>196</v>
      </c>
      <c r="P79" s="237"/>
      <c r="Q79" s="237"/>
      <c r="R79" s="234"/>
      <c r="S79" s="239" t="s">
        <v>197</v>
      </c>
      <c r="T79" s="234" t="s">
        <v>198</v>
      </c>
    </row>
    <row r="80" spans="1:48" ht="39.4" customHeight="1" x14ac:dyDescent="0.25">
      <c r="A80" s="394"/>
      <c r="B80" s="395"/>
      <c r="C80" s="230"/>
      <c r="D80" s="232"/>
      <c r="E80" s="235"/>
      <c r="F80" s="236"/>
      <c r="G80" s="238"/>
      <c r="H80" s="238"/>
      <c r="I80" s="238"/>
      <c r="J80" s="238"/>
      <c r="K80" s="238"/>
      <c r="L80" s="238"/>
      <c r="M80" s="238"/>
      <c r="N80" s="238"/>
      <c r="O80" s="235"/>
      <c r="P80" s="238"/>
      <c r="Q80" s="238"/>
      <c r="R80" s="236"/>
      <c r="S80" s="240"/>
      <c r="T80" s="236"/>
    </row>
    <row r="81" spans="1:20" ht="24.75" customHeight="1" x14ac:dyDescent="0.25">
      <c r="A81" s="396"/>
      <c r="B81" s="397"/>
      <c r="C81" s="230"/>
      <c r="D81" s="255" t="s">
        <v>199</v>
      </c>
      <c r="E81" s="256"/>
      <c r="F81" s="257"/>
      <c r="G81" s="255" t="s">
        <v>200</v>
      </c>
      <c r="H81" s="256"/>
      <c r="I81" s="256"/>
      <c r="J81" s="256"/>
      <c r="K81" s="256"/>
      <c r="L81" s="256"/>
      <c r="M81" s="256"/>
      <c r="N81" s="257"/>
      <c r="O81" s="255" t="s">
        <v>201</v>
      </c>
      <c r="P81" s="256"/>
      <c r="Q81" s="256"/>
      <c r="R81" s="257"/>
      <c r="S81" s="240"/>
      <c r="T81" s="234" t="s">
        <v>113</v>
      </c>
    </row>
    <row r="82" spans="1:20" ht="27" customHeight="1" x14ac:dyDescent="0.25">
      <c r="A82" s="77" t="s">
        <v>138</v>
      </c>
      <c r="B82" s="78"/>
      <c r="C82" s="231"/>
      <c r="D82" s="79" t="s">
        <v>202</v>
      </c>
      <c r="E82" s="79" t="s">
        <v>203</v>
      </c>
      <c r="F82" s="79" t="s">
        <v>204</v>
      </c>
      <c r="G82" s="79" t="s">
        <v>205</v>
      </c>
      <c r="H82" s="79" t="s">
        <v>206</v>
      </c>
      <c r="I82" s="79" t="s">
        <v>207</v>
      </c>
      <c r="J82" s="79" t="s">
        <v>208</v>
      </c>
      <c r="K82" s="79" t="s">
        <v>209</v>
      </c>
      <c r="L82" s="255" t="s">
        <v>210</v>
      </c>
      <c r="M82" s="257"/>
      <c r="N82" s="79" t="s">
        <v>211</v>
      </c>
      <c r="O82" s="79" t="s">
        <v>212</v>
      </c>
      <c r="P82" s="79" t="s">
        <v>213</v>
      </c>
      <c r="Q82" s="79" t="s">
        <v>214</v>
      </c>
      <c r="R82" s="79" t="s">
        <v>215</v>
      </c>
      <c r="S82" s="241"/>
      <c r="T82" s="236"/>
    </row>
    <row r="83" spans="1:20" ht="30" customHeight="1" x14ac:dyDescent="0.25">
      <c r="A83" s="80">
        <v>0.1</v>
      </c>
      <c r="B83" s="72" t="s">
        <v>156</v>
      </c>
      <c r="C83" s="292"/>
      <c r="D83" s="293"/>
      <c r="E83" s="293"/>
      <c r="F83" s="293"/>
      <c r="G83" s="293"/>
      <c r="H83" s="293"/>
      <c r="I83" s="293"/>
      <c r="J83" s="293"/>
      <c r="K83" s="293"/>
      <c r="L83" s="293"/>
      <c r="M83" s="293"/>
      <c r="N83" s="294"/>
      <c r="O83" s="21" t="s">
        <v>216</v>
      </c>
      <c r="P83" s="21"/>
      <c r="Q83" s="21"/>
      <c r="R83" s="21"/>
      <c r="S83" s="124">
        <f>SUM(C83:R83)</f>
        <v>0</v>
      </c>
      <c r="T83" s="23"/>
    </row>
    <row r="84" spans="1:20" ht="30" customHeight="1" x14ac:dyDescent="0.25">
      <c r="A84" s="71">
        <v>0.2</v>
      </c>
      <c r="B84" s="72" t="s">
        <v>158</v>
      </c>
      <c r="C84" s="295"/>
      <c r="D84" s="296"/>
      <c r="E84" s="296"/>
      <c r="F84" s="296"/>
      <c r="G84" s="296"/>
      <c r="H84" s="296"/>
      <c r="I84" s="296"/>
      <c r="J84" s="296"/>
      <c r="K84" s="296"/>
      <c r="L84" s="296"/>
      <c r="M84" s="296"/>
      <c r="N84" s="297"/>
      <c r="O84" s="21" t="s">
        <v>216</v>
      </c>
      <c r="P84" s="21"/>
      <c r="Q84" s="21"/>
      <c r="R84" s="21"/>
      <c r="S84" s="124">
        <f t="shared" ref="S84:S101" si="2">SUM(C84:R84)</f>
        <v>0</v>
      </c>
      <c r="T84" s="23"/>
    </row>
    <row r="85" spans="1:20" ht="30" customHeight="1" x14ac:dyDescent="0.25">
      <c r="A85" s="71">
        <v>0.3</v>
      </c>
      <c r="B85" s="72" t="s">
        <v>159</v>
      </c>
      <c r="C85" s="21"/>
      <c r="D85" s="21"/>
      <c r="E85" s="22"/>
      <c r="F85" s="21"/>
      <c r="G85" s="21"/>
      <c r="H85" s="21"/>
      <c r="I85" s="21"/>
      <c r="J85" s="21"/>
      <c r="K85" s="21"/>
      <c r="L85" s="400"/>
      <c r="M85" s="401"/>
      <c r="N85" s="402"/>
      <c r="O85" s="21" t="s">
        <v>216</v>
      </c>
      <c r="P85" s="21"/>
      <c r="Q85" s="21"/>
      <c r="R85" s="21"/>
      <c r="S85" s="124">
        <f t="shared" si="2"/>
        <v>0</v>
      </c>
      <c r="T85" s="23"/>
    </row>
    <row r="86" spans="1:20" ht="30" customHeight="1" x14ac:dyDescent="0.25">
      <c r="A86" s="71">
        <v>0.4</v>
      </c>
      <c r="B86" s="72" t="s">
        <v>160</v>
      </c>
      <c r="C86" s="21"/>
      <c r="D86" s="21"/>
      <c r="E86" s="22"/>
      <c r="F86" s="21"/>
      <c r="G86" s="21"/>
      <c r="H86" s="21"/>
      <c r="I86" s="21"/>
      <c r="J86" s="21"/>
      <c r="K86" s="21"/>
      <c r="L86" s="403"/>
      <c r="M86" s="404"/>
      <c r="N86" s="405"/>
      <c r="O86" s="21" t="s">
        <v>216</v>
      </c>
      <c r="P86" s="21"/>
      <c r="Q86" s="21"/>
      <c r="R86" s="21"/>
      <c r="S86" s="124">
        <f t="shared" si="2"/>
        <v>0</v>
      </c>
      <c r="T86" s="23"/>
    </row>
    <row r="87" spans="1:20" ht="30" customHeight="1" x14ac:dyDescent="0.25">
      <c r="A87" s="71">
        <v>0.5</v>
      </c>
      <c r="B87" s="72" t="s">
        <v>217</v>
      </c>
      <c r="C87" s="21"/>
      <c r="D87" s="21"/>
      <c r="E87" s="22"/>
      <c r="F87" s="21"/>
      <c r="G87" s="21"/>
      <c r="H87" s="21"/>
      <c r="I87" s="21"/>
      <c r="J87" s="21"/>
      <c r="K87" s="21"/>
      <c r="L87" s="403"/>
      <c r="M87" s="404"/>
      <c r="N87" s="405"/>
      <c r="O87" s="21" t="s">
        <v>216</v>
      </c>
      <c r="P87" s="21"/>
      <c r="Q87" s="21"/>
      <c r="R87" s="21"/>
      <c r="S87" s="124">
        <f t="shared" si="2"/>
        <v>0</v>
      </c>
      <c r="T87" s="23"/>
    </row>
    <row r="88" spans="1:20" ht="30" customHeight="1" x14ac:dyDescent="0.25">
      <c r="A88" s="71">
        <v>1</v>
      </c>
      <c r="B88" s="78" t="s">
        <v>161</v>
      </c>
      <c r="C88" s="21"/>
      <c r="D88" s="21"/>
      <c r="E88" s="22"/>
      <c r="F88" s="21"/>
      <c r="G88" s="21"/>
      <c r="H88" s="21"/>
      <c r="I88" s="21"/>
      <c r="J88" s="21"/>
      <c r="K88" s="21"/>
      <c r="L88" s="403"/>
      <c r="M88" s="404"/>
      <c r="N88" s="405"/>
      <c r="O88" s="21" t="s">
        <v>216</v>
      </c>
      <c r="P88" s="21"/>
      <c r="Q88" s="21"/>
      <c r="R88" s="21"/>
      <c r="S88" s="124">
        <f t="shared" si="2"/>
        <v>0</v>
      </c>
      <c r="T88" s="23"/>
    </row>
    <row r="89" spans="1:20" ht="30" customHeight="1" x14ac:dyDescent="0.25">
      <c r="A89" s="71">
        <v>2.1</v>
      </c>
      <c r="B89" s="72" t="s">
        <v>162</v>
      </c>
      <c r="C89" s="21"/>
      <c r="D89" s="21"/>
      <c r="E89" s="21"/>
      <c r="F89" s="21"/>
      <c r="G89" s="21"/>
      <c r="H89" s="21"/>
      <c r="I89" s="21"/>
      <c r="J89" s="21"/>
      <c r="K89" s="21"/>
      <c r="L89" s="403"/>
      <c r="M89" s="404"/>
      <c r="N89" s="405"/>
      <c r="O89" s="21" t="s">
        <v>216</v>
      </c>
      <c r="P89" s="21"/>
      <c r="Q89" s="21"/>
      <c r="R89" s="21"/>
      <c r="S89" s="124">
        <f t="shared" si="2"/>
        <v>0</v>
      </c>
      <c r="T89" s="23"/>
    </row>
    <row r="90" spans="1:20" ht="30" customHeight="1" x14ac:dyDescent="0.25">
      <c r="A90" s="71">
        <v>2.2000000000000002</v>
      </c>
      <c r="B90" s="72" t="s">
        <v>163</v>
      </c>
      <c r="C90" s="21"/>
      <c r="D90" s="21"/>
      <c r="E90" s="22"/>
      <c r="F90" s="21"/>
      <c r="G90" s="21"/>
      <c r="H90" s="21"/>
      <c r="I90" s="21"/>
      <c r="J90" s="21"/>
      <c r="K90" s="21"/>
      <c r="L90" s="403"/>
      <c r="M90" s="404"/>
      <c r="N90" s="405"/>
      <c r="O90" s="21" t="s">
        <v>216</v>
      </c>
      <c r="P90" s="21"/>
      <c r="Q90" s="21"/>
      <c r="R90" s="21"/>
      <c r="S90" s="124">
        <f t="shared" si="2"/>
        <v>0</v>
      </c>
      <c r="T90" s="23"/>
    </row>
    <row r="91" spans="1:20" ht="30" customHeight="1" x14ac:dyDescent="0.25">
      <c r="A91" s="71">
        <v>2.2999999999999998</v>
      </c>
      <c r="B91" s="72" t="s">
        <v>164</v>
      </c>
      <c r="C91" s="21"/>
      <c r="D91" s="21"/>
      <c r="E91" s="22"/>
      <c r="F91" s="21"/>
      <c r="G91" s="21"/>
      <c r="H91" s="21"/>
      <c r="I91" s="21"/>
      <c r="J91" s="21"/>
      <c r="K91" s="21"/>
      <c r="L91" s="403"/>
      <c r="M91" s="404"/>
      <c r="N91" s="405"/>
      <c r="O91" s="21" t="s">
        <v>216</v>
      </c>
      <c r="P91" s="21"/>
      <c r="Q91" s="21"/>
      <c r="R91" s="21"/>
      <c r="S91" s="124">
        <f t="shared" si="2"/>
        <v>0</v>
      </c>
      <c r="T91" s="23"/>
    </row>
    <row r="92" spans="1:20" ht="30" customHeight="1" x14ac:dyDescent="0.25">
      <c r="A92" s="71">
        <v>2.4</v>
      </c>
      <c r="B92" s="72" t="s">
        <v>165</v>
      </c>
      <c r="C92" s="21"/>
      <c r="D92" s="21"/>
      <c r="E92" s="22"/>
      <c r="F92" s="21"/>
      <c r="G92" s="21"/>
      <c r="H92" s="21"/>
      <c r="I92" s="21"/>
      <c r="J92" s="21"/>
      <c r="K92" s="21"/>
      <c r="L92" s="403"/>
      <c r="M92" s="404"/>
      <c r="N92" s="405"/>
      <c r="O92" s="21" t="s">
        <v>216</v>
      </c>
      <c r="P92" s="21"/>
      <c r="Q92" s="21"/>
      <c r="R92" s="21"/>
      <c r="S92" s="124">
        <f t="shared" si="2"/>
        <v>0</v>
      </c>
      <c r="T92" s="23"/>
    </row>
    <row r="93" spans="1:20" ht="30" customHeight="1" x14ac:dyDescent="0.25">
      <c r="A93" s="71">
        <v>2.5</v>
      </c>
      <c r="B93" s="72" t="s">
        <v>166</v>
      </c>
      <c r="C93" s="21"/>
      <c r="D93" s="21"/>
      <c r="E93" s="22"/>
      <c r="F93" s="21"/>
      <c r="G93" s="21"/>
      <c r="H93" s="21"/>
      <c r="I93" s="21"/>
      <c r="J93" s="21"/>
      <c r="K93" s="21"/>
      <c r="L93" s="403"/>
      <c r="M93" s="404"/>
      <c r="N93" s="405"/>
      <c r="O93" s="21" t="s">
        <v>216</v>
      </c>
      <c r="P93" s="21"/>
      <c r="Q93" s="21"/>
      <c r="R93" s="21"/>
      <c r="S93" s="124">
        <f t="shared" si="2"/>
        <v>0</v>
      </c>
      <c r="T93" s="23"/>
    </row>
    <row r="94" spans="1:20" ht="30" customHeight="1" x14ac:dyDescent="0.25">
      <c r="A94" s="71">
        <v>2.6</v>
      </c>
      <c r="B94" s="72" t="s">
        <v>167</v>
      </c>
      <c r="C94" s="21"/>
      <c r="D94" s="21"/>
      <c r="E94" s="22"/>
      <c r="F94" s="21"/>
      <c r="G94" s="21"/>
      <c r="H94" s="21"/>
      <c r="I94" s="21"/>
      <c r="J94" s="21"/>
      <c r="K94" s="21"/>
      <c r="L94" s="403"/>
      <c r="M94" s="404"/>
      <c r="N94" s="405"/>
      <c r="O94" s="21" t="s">
        <v>216</v>
      </c>
      <c r="P94" s="21"/>
      <c r="Q94" s="21"/>
      <c r="R94" s="21"/>
      <c r="S94" s="124">
        <f t="shared" si="2"/>
        <v>0</v>
      </c>
      <c r="T94" s="23"/>
    </row>
    <row r="95" spans="1:20" ht="30" customHeight="1" x14ac:dyDescent="0.25">
      <c r="A95" s="71">
        <v>2.7</v>
      </c>
      <c r="B95" s="72" t="s">
        <v>168</v>
      </c>
      <c r="C95" s="21"/>
      <c r="D95" s="21"/>
      <c r="E95" s="22"/>
      <c r="F95" s="21"/>
      <c r="G95" s="21"/>
      <c r="H95" s="21"/>
      <c r="I95" s="21"/>
      <c r="J95" s="21"/>
      <c r="K95" s="21"/>
      <c r="L95" s="403"/>
      <c r="M95" s="404"/>
      <c r="N95" s="405"/>
      <c r="O95" s="21" t="s">
        <v>216</v>
      </c>
      <c r="P95" s="21"/>
      <c r="Q95" s="21"/>
      <c r="R95" s="21"/>
      <c r="S95" s="124">
        <f t="shared" si="2"/>
        <v>0</v>
      </c>
      <c r="T95" s="23"/>
    </row>
    <row r="96" spans="1:20" ht="30" customHeight="1" x14ac:dyDescent="0.25">
      <c r="A96" s="71">
        <v>2.8</v>
      </c>
      <c r="B96" s="72" t="s">
        <v>169</v>
      </c>
      <c r="C96" s="21"/>
      <c r="D96" s="21"/>
      <c r="E96" s="22"/>
      <c r="F96" s="21"/>
      <c r="G96" s="21"/>
      <c r="H96" s="21"/>
      <c r="I96" s="21"/>
      <c r="J96" s="21"/>
      <c r="K96" s="21"/>
      <c r="L96" s="403"/>
      <c r="M96" s="404"/>
      <c r="N96" s="405"/>
      <c r="O96" s="21" t="s">
        <v>216</v>
      </c>
      <c r="P96" s="21"/>
      <c r="Q96" s="21"/>
      <c r="R96" s="21"/>
      <c r="S96" s="124">
        <f t="shared" si="2"/>
        <v>0</v>
      </c>
      <c r="T96" s="23"/>
    </row>
    <row r="97" spans="1:47" ht="30" customHeight="1" x14ac:dyDescent="0.25">
      <c r="A97" s="71">
        <v>3</v>
      </c>
      <c r="B97" s="72" t="s">
        <v>170</v>
      </c>
      <c r="C97" s="21"/>
      <c r="D97" s="21"/>
      <c r="E97" s="22"/>
      <c r="F97" s="21"/>
      <c r="G97" s="21"/>
      <c r="H97" s="21"/>
      <c r="I97" s="21"/>
      <c r="J97" s="21"/>
      <c r="K97" s="21"/>
      <c r="L97" s="403"/>
      <c r="M97" s="404"/>
      <c r="N97" s="405"/>
      <c r="O97" s="21" t="s">
        <v>216</v>
      </c>
      <c r="P97" s="21"/>
      <c r="Q97" s="21"/>
      <c r="R97" s="21"/>
      <c r="S97" s="124">
        <f t="shared" si="2"/>
        <v>0</v>
      </c>
      <c r="T97" s="23"/>
    </row>
    <row r="98" spans="1:47" ht="30" customHeight="1" x14ac:dyDescent="0.25">
      <c r="A98" s="71">
        <v>4</v>
      </c>
      <c r="B98" s="72" t="s">
        <v>218</v>
      </c>
      <c r="C98" s="21"/>
      <c r="D98" s="21"/>
      <c r="E98" s="22"/>
      <c r="F98" s="21"/>
      <c r="G98" s="21"/>
      <c r="H98" s="21"/>
      <c r="I98" s="21"/>
      <c r="J98" s="21"/>
      <c r="K98" s="21"/>
      <c r="L98" s="406"/>
      <c r="M98" s="407"/>
      <c r="N98" s="408"/>
      <c r="O98" s="21" t="s">
        <v>216</v>
      </c>
      <c r="P98" s="21"/>
      <c r="Q98" s="21"/>
      <c r="R98" s="21"/>
      <c r="S98" s="124">
        <f t="shared" si="2"/>
        <v>0</v>
      </c>
      <c r="T98" s="23"/>
    </row>
    <row r="99" spans="1:47" ht="30" customHeight="1" x14ac:dyDescent="0.25">
      <c r="A99" s="71">
        <v>5</v>
      </c>
      <c r="B99" s="72" t="s">
        <v>172</v>
      </c>
      <c r="C99" s="21"/>
      <c r="D99" s="21"/>
      <c r="E99" s="22"/>
      <c r="F99" s="21"/>
      <c r="G99" s="21"/>
      <c r="H99" s="21"/>
      <c r="I99" s="21"/>
      <c r="J99" s="21"/>
      <c r="K99" s="21"/>
      <c r="L99" s="21" t="s">
        <v>219</v>
      </c>
      <c r="M99" s="21" t="s">
        <v>220</v>
      </c>
      <c r="N99" s="21" t="s">
        <v>221</v>
      </c>
      <c r="O99" s="21" t="s">
        <v>216</v>
      </c>
      <c r="P99" s="21"/>
      <c r="Q99" s="21"/>
      <c r="R99" s="21"/>
      <c r="S99" s="124">
        <f>SUM(C99:R99)</f>
        <v>0</v>
      </c>
      <c r="T99" s="23"/>
    </row>
    <row r="100" spans="1:47" ht="30" customHeight="1" x14ac:dyDescent="0.25">
      <c r="A100" s="71">
        <v>6</v>
      </c>
      <c r="B100" s="72" t="s">
        <v>173</v>
      </c>
      <c r="C100" s="21"/>
      <c r="D100" s="21"/>
      <c r="E100" s="22"/>
      <c r="F100" s="21"/>
      <c r="G100" s="21"/>
      <c r="H100" s="21"/>
      <c r="I100" s="21"/>
      <c r="J100" s="21"/>
      <c r="K100" s="21"/>
      <c r="L100" s="400"/>
      <c r="M100" s="401"/>
      <c r="N100" s="402"/>
      <c r="O100" s="21" t="s">
        <v>216</v>
      </c>
      <c r="P100" s="21"/>
      <c r="Q100" s="21"/>
      <c r="R100" s="21"/>
      <c r="S100" s="124">
        <f t="shared" si="2"/>
        <v>0</v>
      </c>
      <c r="T100" s="23"/>
    </row>
    <row r="101" spans="1:47" ht="30" customHeight="1" x14ac:dyDescent="0.25">
      <c r="A101" s="71">
        <v>7</v>
      </c>
      <c r="B101" s="72" t="s">
        <v>174</v>
      </c>
      <c r="C101" s="21"/>
      <c r="D101" s="21"/>
      <c r="E101" s="22"/>
      <c r="F101" s="21"/>
      <c r="G101" s="21"/>
      <c r="H101" s="21"/>
      <c r="I101" s="21"/>
      <c r="J101" s="21"/>
      <c r="K101" s="21"/>
      <c r="L101" s="403"/>
      <c r="M101" s="404"/>
      <c r="N101" s="405"/>
      <c r="O101" s="21" t="s">
        <v>216</v>
      </c>
      <c r="P101" s="21"/>
      <c r="Q101" s="21"/>
      <c r="R101" s="21"/>
      <c r="S101" s="124">
        <f t="shared" si="2"/>
        <v>0</v>
      </c>
      <c r="T101" s="23"/>
    </row>
    <row r="102" spans="1:47" ht="30" customHeight="1" x14ac:dyDescent="0.25">
      <c r="A102" s="71">
        <v>8</v>
      </c>
      <c r="B102" s="72" t="s">
        <v>175</v>
      </c>
      <c r="C102" s="21"/>
      <c r="D102" s="21"/>
      <c r="E102" s="22"/>
      <c r="F102" s="21"/>
      <c r="G102" s="21"/>
      <c r="H102" s="21"/>
      <c r="I102" s="21"/>
      <c r="J102" s="21"/>
      <c r="K102" s="21"/>
      <c r="L102" s="406"/>
      <c r="M102" s="407"/>
      <c r="N102" s="408"/>
      <c r="O102" s="21" t="s">
        <v>216</v>
      </c>
      <c r="P102" s="21"/>
      <c r="Q102" s="21"/>
      <c r="R102" s="21"/>
      <c r="S102" s="124">
        <f>SUM(C102:R102)</f>
        <v>0</v>
      </c>
      <c r="T102" s="23"/>
    </row>
    <row r="103" spans="1:47" ht="30" customHeight="1" x14ac:dyDescent="0.25">
      <c r="A103" s="258" t="s">
        <v>222</v>
      </c>
      <c r="B103" s="259"/>
      <c r="C103" s="252"/>
      <c r="D103" s="253"/>
      <c r="E103" s="254"/>
      <c r="F103" s="24"/>
      <c r="G103" s="289"/>
      <c r="H103" s="290"/>
      <c r="I103" s="290"/>
      <c r="J103" s="290"/>
      <c r="K103" s="290"/>
      <c r="L103" s="290"/>
      <c r="M103" s="290"/>
      <c r="N103" s="290"/>
      <c r="O103" s="290"/>
      <c r="P103" s="290"/>
      <c r="Q103" s="290"/>
      <c r="R103" s="291"/>
      <c r="S103" s="118">
        <f>F103</f>
        <v>0</v>
      </c>
      <c r="T103" s="136"/>
    </row>
    <row r="104" spans="1:47" ht="27" customHeight="1" x14ac:dyDescent="0.25">
      <c r="A104" s="317" t="s">
        <v>114</v>
      </c>
      <c r="B104" s="318"/>
      <c r="C104" s="148">
        <f>SUM(C85:C102)</f>
        <v>0</v>
      </c>
      <c r="D104" s="148">
        <f t="shared" ref="D104:K104" si="3">SUM(D85:D102)</f>
        <v>0</v>
      </c>
      <c r="E104" s="149">
        <f t="shared" si="3"/>
        <v>0</v>
      </c>
      <c r="F104" s="148">
        <f>SUM(F85:F103)</f>
        <v>0</v>
      </c>
      <c r="G104" s="148">
        <f t="shared" si="3"/>
        <v>0</v>
      </c>
      <c r="H104" s="148">
        <f t="shared" si="3"/>
        <v>0</v>
      </c>
      <c r="I104" s="148">
        <f>SUM(I85:I102)</f>
        <v>0</v>
      </c>
      <c r="J104" s="148">
        <f t="shared" si="3"/>
        <v>0</v>
      </c>
      <c r="K104" s="148">
        <f t="shared" si="3"/>
        <v>0</v>
      </c>
      <c r="L104" s="417" t="e">
        <f>L99+M99</f>
        <v>#VALUE!</v>
      </c>
      <c r="M104" s="418"/>
      <c r="N104" s="148" t="str">
        <f>N99</f>
        <v>Operational Water</v>
      </c>
      <c r="O104" s="148">
        <f>SUM(O83:O102)</f>
        <v>0</v>
      </c>
      <c r="P104" s="148">
        <f t="shared" ref="P104:T104" si="4">SUM(P83:P102)</f>
        <v>0</v>
      </c>
      <c r="Q104" s="148">
        <f t="shared" si="4"/>
        <v>0</v>
      </c>
      <c r="R104" s="148">
        <f t="shared" si="4"/>
        <v>0</v>
      </c>
      <c r="S104" s="148">
        <f>SUM(S83:S103)</f>
        <v>0</v>
      </c>
      <c r="T104" s="148">
        <f t="shared" si="4"/>
        <v>0</v>
      </c>
    </row>
    <row r="105" spans="1:47" ht="27" customHeight="1" x14ac:dyDescent="0.25">
      <c r="A105" s="419" t="s">
        <v>115</v>
      </c>
      <c r="B105" s="420"/>
      <c r="C105" s="147" t="e">
        <f t="shared" ref="C105:K105" si="5">C104/$C$6</f>
        <v>#DIV/0!</v>
      </c>
      <c r="D105" s="147" t="e">
        <f t="shared" si="5"/>
        <v>#DIV/0!</v>
      </c>
      <c r="E105" s="147" t="e">
        <f t="shared" si="5"/>
        <v>#DIV/0!</v>
      </c>
      <c r="F105" s="147" t="e">
        <f t="shared" si="5"/>
        <v>#DIV/0!</v>
      </c>
      <c r="G105" s="147" t="e">
        <f t="shared" si="5"/>
        <v>#DIV/0!</v>
      </c>
      <c r="H105" s="147" t="e">
        <f t="shared" si="5"/>
        <v>#DIV/0!</v>
      </c>
      <c r="I105" s="147" t="e">
        <f t="shared" si="5"/>
        <v>#DIV/0!</v>
      </c>
      <c r="J105" s="147" t="e">
        <f t="shared" si="5"/>
        <v>#DIV/0!</v>
      </c>
      <c r="K105" s="147" t="e">
        <f t="shared" si="5"/>
        <v>#DIV/0!</v>
      </c>
      <c r="L105" s="421" t="e">
        <f>L104/$C$6</f>
        <v>#VALUE!</v>
      </c>
      <c r="M105" s="422"/>
      <c r="N105" s="147" t="e">
        <f t="shared" ref="N105:T105" si="6">N104/$C$6</f>
        <v>#VALUE!</v>
      </c>
      <c r="O105" s="147" t="e">
        <f t="shared" si="6"/>
        <v>#DIV/0!</v>
      </c>
      <c r="P105" s="147" t="e">
        <f t="shared" si="6"/>
        <v>#DIV/0!</v>
      </c>
      <c r="Q105" s="147" t="e">
        <f t="shared" si="6"/>
        <v>#DIV/0!</v>
      </c>
      <c r="R105" s="147" t="e">
        <f t="shared" si="6"/>
        <v>#DIV/0!</v>
      </c>
      <c r="S105" s="147" t="e">
        <f t="shared" si="6"/>
        <v>#DIV/0!</v>
      </c>
      <c r="T105" s="147" t="e">
        <f t="shared" si="6"/>
        <v>#DIV/0!</v>
      </c>
    </row>
    <row r="106" spans="1:47" ht="13" x14ac:dyDescent="0.25">
      <c r="A106" s="411" t="s">
        <v>223</v>
      </c>
      <c r="B106" s="411"/>
      <c r="C106" s="411"/>
      <c r="D106" s="411"/>
      <c r="E106" s="411"/>
      <c r="F106" s="411"/>
      <c r="G106" s="411"/>
      <c r="H106" s="411"/>
      <c r="I106" s="411"/>
      <c r="J106" s="411"/>
      <c r="K106" s="411"/>
      <c r="L106" s="411"/>
      <c r="M106" s="411"/>
      <c r="N106" s="411"/>
      <c r="O106" s="411"/>
      <c r="P106" s="411"/>
      <c r="Q106" s="411"/>
      <c r="R106" s="411"/>
      <c r="S106" s="411"/>
      <c r="T106" s="411"/>
    </row>
    <row r="107" spans="1:47" x14ac:dyDescent="0.25">
      <c r="A107" s="81" t="s">
        <v>224</v>
      </c>
      <c r="B107" s="81"/>
      <c r="C107" s="81"/>
      <c r="D107" s="82"/>
      <c r="E107" s="82"/>
      <c r="F107" s="81"/>
      <c r="G107" s="81"/>
      <c r="H107" s="81"/>
      <c r="I107" s="81"/>
      <c r="J107" s="81"/>
      <c r="K107" s="81"/>
      <c r="L107" s="81"/>
      <c r="M107" s="81"/>
      <c r="N107" s="81"/>
      <c r="O107" s="82"/>
      <c r="P107" s="82"/>
    </row>
    <row r="108" spans="1:47" s="85" customFormat="1" ht="57.75" customHeight="1" x14ac:dyDescent="0.25">
      <c r="A108" s="135"/>
      <c r="B108" s="135"/>
      <c r="C108" s="135"/>
      <c r="D108" s="135"/>
      <c r="E108" s="135"/>
      <c r="F108" s="135"/>
      <c r="G108" s="135"/>
      <c r="H108" s="135"/>
      <c r="I108" s="135"/>
      <c r="J108" s="135"/>
      <c r="K108" s="135"/>
      <c r="L108" s="135"/>
      <c r="M108" s="135"/>
      <c r="N108" s="135"/>
      <c r="O108" s="135"/>
      <c r="P108" s="135"/>
      <c r="Q108" s="146"/>
      <c r="R108" s="146"/>
      <c r="S108" s="146"/>
      <c r="T108" s="146"/>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row>
    <row r="109" spans="1:47" ht="0.75" customHeight="1" x14ac:dyDescent="0.25">
      <c r="A109" s="135"/>
      <c r="B109" s="135"/>
      <c r="C109" s="135"/>
      <c r="D109" s="135"/>
      <c r="E109" s="135"/>
      <c r="F109" s="135"/>
      <c r="G109" s="135"/>
      <c r="H109" s="135"/>
      <c r="I109" s="135"/>
      <c r="J109" s="135"/>
      <c r="K109" s="135"/>
      <c r="L109" s="135"/>
      <c r="M109" s="135"/>
      <c r="N109" s="135"/>
      <c r="O109" s="135"/>
      <c r="P109" s="135"/>
      <c r="Q109" s="146"/>
      <c r="R109" s="146"/>
      <c r="S109" s="146"/>
      <c r="T109" s="146"/>
      <c r="U109" s="84"/>
      <c r="V109" s="84"/>
    </row>
    <row r="110" spans="1:47" ht="35.25" customHeight="1" x14ac:dyDescent="0.25">
      <c r="A110" s="135"/>
      <c r="B110" s="135"/>
      <c r="C110" s="135"/>
      <c r="D110" s="135"/>
      <c r="E110" s="135"/>
      <c r="F110" s="135"/>
      <c r="G110" s="135"/>
      <c r="H110" s="135"/>
      <c r="I110" s="135"/>
      <c r="J110" s="135"/>
      <c r="K110" s="135"/>
      <c r="L110" s="135"/>
      <c r="M110" s="135"/>
      <c r="N110" s="135"/>
      <c r="O110" s="135"/>
      <c r="P110" s="135"/>
      <c r="Q110" s="146"/>
      <c r="R110" s="146"/>
      <c r="S110" s="146"/>
      <c r="T110" s="146"/>
      <c r="U110" s="84"/>
      <c r="V110" s="84"/>
    </row>
    <row r="111" spans="1:47" ht="12.75" customHeight="1" x14ac:dyDescent="0.25">
      <c r="A111" s="135"/>
      <c r="B111" s="135"/>
      <c r="C111" s="135"/>
      <c r="D111" s="135"/>
      <c r="E111" s="135"/>
      <c r="F111" s="135"/>
      <c r="G111" s="135"/>
      <c r="H111" s="135"/>
      <c r="I111" s="135"/>
      <c r="J111" s="135"/>
      <c r="K111" s="135"/>
      <c r="L111" s="135"/>
      <c r="M111" s="135"/>
      <c r="N111" s="135"/>
      <c r="O111" s="135"/>
      <c r="P111" s="135"/>
      <c r="Q111" s="135"/>
      <c r="R111" s="135"/>
      <c r="S111" s="135"/>
      <c r="T111" s="135"/>
      <c r="U111" s="84"/>
      <c r="V111" s="84"/>
    </row>
    <row r="112" spans="1:47" ht="26.65" customHeight="1" x14ac:dyDescent="0.25">
      <c r="A112" s="135"/>
      <c r="B112" s="135"/>
      <c r="C112" s="135"/>
      <c r="D112" s="135"/>
      <c r="E112" s="135"/>
      <c r="F112" s="135"/>
      <c r="G112" s="135"/>
      <c r="H112" s="135"/>
      <c r="I112" s="135"/>
      <c r="J112" s="135"/>
      <c r="K112" s="135"/>
      <c r="L112" s="135"/>
      <c r="M112" s="135"/>
      <c r="N112" s="135"/>
      <c r="O112" s="135"/>
      <c r="P112" s="135"/>
      <c r="Q112" s="135"/>
      <c r="R112" s="135"/>
      <c r="S112" s="135"/>
      <c r="T112" s="135"/>
      <c r="U112" s="84"/>
      <c r="V112" s="84"/>
    </row>
    <row r="113" spans="1:22" ht="25.5" customHeight="1" x14ac:dyDescent="0.25">
      <c r="A113" s="135"/>
      <c r="B113" s="135"/>
      <c r="C113" s="135"/>
      <c r="D113" s="135"/>
      <c r="E113" s="135"/>
      <c r="F113" s="135"/>
      <c r="G113" s="135"/>
      <c r="H113" s="135"/>
      <c r="I113" s="135"/>
      <c r="J113" s="135"/>
      <c r="K113" s="135"/>
      <c r="L113" s="135"/>
      <c r="M113" s="135"/>
      <c r="N113" s="135"/>
      <c r="O113" s="135"/>
      <c r="P113" s="135"/>
      <c r="Q113" s="135"/>
      <c r="R113" s="135"/>
      <c r="S113" s="135"/>
      <c r="T113" s="135"/>
      <c r="U113" s="84"/>
      <c r="V113" s="84"/>
    </row>
    <row r="114" spans="1:22" ht="29.65" customHeight="1" x14ac:dyDescent="0.25">
      <c r="A114" s="135"/>
      <c r="B114" s="135"/>
      <c r="C114" s="135"/>
      <c r="D114" s="135"/>
      <c r="E114" s="135"/>
      <c r="F114" s="135"/>
      <c r="G114" s="135"/>
      <c r="H114" s="135"/>
      <c r="I114" s="135"/>
      <c r="J114" s="135"/>
      <c r="K114" s="135"/>
      <c r="L114" s="135"/>
      <c r="M114" s="135"/>
      <c r="N114" s="135"/>
      <c r="O114" s="135"/>
      <c r="P114" s="135"/>
      <c r="Q114" s="135"/>
      <c r="R114" s="135"/>
      <c r="S114" s="135"/>
      <c r="T114" s="135"/>
      <c r="U114" s="84"/>
      <c r="V114" s="84"/>
    </row>
    <row r="115" spans="1:22" ht="29.25" customHeight="1" x14ac:dyDescent="0.25">
      <c r="A115" s="135"/>
      <c r="B115" s="135"/>
      <c r="C115" s="135"/>
      <c r="D115" s="135"/>
      <c r="E115" s="135"/>
      <c r="F115" s="135"/>
      <c r="G115" s="135"/>
      <c r="H115" s="135"/>
      <c r="I115" s="135"/>
      <c r="J115" s="135"/>
      <c r="K115" s="135"/>
      <c r="L115" s="135"/>
      <c r="M115" s="135"/>
      <c r="N115" s="135"/>
      <c r="O115" s="135"/>
      <c r="P115" s="135"/>
      <c r="Q115" s="135"/>
      <c r="R115" s="135"/>
      <c r="S115" s="135"/>
      <c r="T115" s="135"/>
      <c r="U115" s="84"/>
      <c r="V115" s="84"/>
    </row>
    <row r="116" spans="1:22" ht="33" customHeight="1" x14ac:dyDescent="0.25">
      <c r="A116" s="135"/>
      <c r="B116" s="135"/>
      <c r="C116" s="135"/>
      <c r="D116" s="135"/>
      <c r="E116" s="135"/>
      <c r="F116" s="135"/>
      <c r="G116" s="135"/>
      <c r="H116" s="135"/>
      <c r="I116" s="135"/>
      <c r="J116" s="135"/>
      <c r="K116" s="135"/>
      <c r="L116" s="135"/>
      <c r="M116" s="135"/>
      <c r="N116" s="135"/>
      <c r="O116" s="135"/>
      <c r="P116" s="135"/>
      <c r="Q116" s="135"/>
      <c r="R116" s="135"/>
      <c r="S116" s="135"/>
      <c r="T116" s="135"/>
      <c r="U116" s="84"/>
      <c r="V116" s="84"/>
    </row>
    <row r="117" spans="1:22" ht="33" customHeight="1" x14ac:dyDescent="0.25">
      <c r="A117" s="135"/>
      <c r="B117" s="135"/>
      <c r="C117" s="135"/>
      <c r="D117" s="135"/>
      <c r="E117" s="135"/>
      <c r="F117" s="135"/>
      <c r="G117" s="135"/>
      <c r="H117" s="135"/>
      <c r="I117" s="135"/>
      <c r="J117" s="135"/>
      <c r="K117" s="135"/>
      <c r="L117" s="135"/>
      <c r="M117" s="135"/>
      <c r="N117" s="135"/>
      <c r="O117" s="135"/>
      <c r="P117" s="135"/>
      <c r="Q117" s="135"/>
      <c r="R117" s="135"/>
      <c r="S117" s="135"/>
      <c r="T117" s="135"/>
      <c r="U117" s="84"/>
      <c r="V117" s="84"/>
    </row>
    <row r="118" spans="1:22" ht="33.4" customHeight="1" x14ac:dyDescent="0.25">
      <c r="A118" s="135"/>
      <c r="B118" s="135"/>
      <c r="C118" s="135"/>
      <c r="D118" s="135"/>
      <c r="E118" s="135"/>
      <c r="F118" s="135"/>
      <c r="G118" s="135"/>
      <c r="H118" s="135"/>
      <c r="I118" s="135"/>
      <c r="J118" s="135"/>
      <c r="K118" s="135"/>
      <c r="L118" s="135"/>
      <c r="M118" s="135"/>
      <c r="N118" s="135"/>
      <c r="O118" s="135"/>
      <c r="P118" s="135"/>
      <c r="Q118" s="135"/>
      <c r="R118" s="135"/>
      <c r="S118" s="135"/>
      <c r="T118" s="135"/>
      <c r="U118" s="84"/>
      <c r="V118" s="84"/>
    </row>
    <row r="119" spans="1:22" ht="29.65" customHeight="1" x14ac:dyDescent="0.25">
      <c r="A119" s="135"/>
      <c r="B119" s="135"/>
      <c r="C119" s="135"/>
      <c r="D119" s="135"/>
      <c r="E119" s="135"/>
      <c r="F119" s="135"/>
      <c r="G119" s="135"/>
      <c r="H119" s="135"/>
      <c r="I119" s="135"/>
      <c r="J119" s="135"/>
      <c r="K119" s="135"/>
      <c r="L119" s="135"/>
      <c r="M119" s="135"/>
      <c r="N119" s="135"/>
      <c r="O119" s="135"/>
      <c r="P119" s="135"/>
      <c r="Q119" s="135"/>
      <c r="R119" s="135"/>
      <c r="S119" s="135"/>
      <c r="T119" s="135"/>
      <c r="U119" s="84"/>
      <c r="V119" s="84"/>
    </row>
    <row r="120" spans="1:22" ht="34.9" customHeight="1" x14ac:dyDescent="0.25">
      <c r="A120" s="135"/>
      <c r="B120" s="135"/>
      <c r="C120" s="135"/>
      <c r="D120" s="135"/>
      <c r="E120" s="135"/>
      <c r="F120" s="135"/>
      <c r="G120" s="135"/>
      <c r="H120" s="135"/>
      <c r="I120" s="135"/>
      <c r="J120" s="135"/>
      <c r="K120" s="135"/>
      <c r="L120" s="135"/>
      <c r="M120" s="135"/>
      <c r="N120" s="135"/>
      <c r="O120" s="135"/>
      <c r="P120" s="135"/>
      <c r="Q120" s="135"/>
      <c r="R120" s="135"/>
      <c r="S120" s="135"/>
      <c r="T120" s="135"/>
      <c r="U120" s="84"/>
      <c r="V120" s="84"/>
    </row>
    <row r="121" spans="1:22" ht="28.9" customHeight="1" x14ac:dyDescent="0.25">
      <c r="A121" s="135"/>
      <c r="B121" s="135"/>
      <c r="C121" s="135"/>
      <c r="D121" s="135"/>
      <c r="E121" s="135"/>
      <c r="F121" s="135"/>
      <c r="G121" s="135"/>
      <c r="H121" s="135"/>
      <c r="I121" s="135"/>
      <c r="J121" s="135"/>
      <c r="K121" s="135"/>
      <c r="L121" s="135"/>
      <c r="M121" s="135"/>
      <c r="N121" s="135"/>
      <c r="O121" s="135"/>
      <c r="P121" s="135"/>
      <c r="Q121" s="135"/>
      <c r="R121" s="135"/>
      <c r="S121" s="135"/>
      <c r="T121" s="135"/>
      <c r="U121" s="84"/>
      <c r="V121" s="84"/>
    </row>
    <row r="122" spans="1:22" ht="31.9" customHeight="1" x14ac:dyDescent="0.25">
      <c r="A122" s="135"/>
      <c r="B122" s="135"/>
      <c r="C122" s="135"/>
      <c r="D122" s="135"/>
      <c r="E122" s="135"/>
      <c r="F122" s="135"/>
      <c r="G122" s="135"/>
      <c r="H122" s="135"/>
      <c r="I122" s="135"/>
      <c r="J122" s="135"/>
      <c r="K122" s="135"/>
      <c r="L122" s="135"/>
      <c r="M122" s="135"/>
      <c r="N122" s="135"/>
      <c r="O122" s="135"/>
      <c r="P122" s="135"/>
      <c r="Q122" s="135"/>
      <c r="R122" s="135"/>
      <c r="S122" s="135"/>
      <c r="T122" s="135"/>
      <c r="U122" s="84"/>
      <c r="V122" s="84"/>
    </row>
    <row r="123" spans="1:22" ht="33" customHeight="1" x14ac:dyDescent="0.25">
      <c r="A123" s="135"/>
      <c r="B123" s="135"/>
      <c r="C123" s="135"/>
      <c r="D123" s="135"/>
      <c r="E123" s="135"/>
      <c r="F123" s="135"/>
      <c r="G123" s="135"/>
      <c r="H123" s="135"/>
      <c r="I123" s="135"/>
      <c r="J123" s="135"/>
      <c r="K123" s="135"/>
      <c r="L123" s="135"/>
      <c r="M123" s="135"/>
      <c r="N123" s="135"/>
      <c r="O123" s="135"/>
      <c r="P123" s="135"/>
      <c r="Q123" s="135"/>
      <c r="R123" s="135"/>
      <c r="S123" s="135"/>
      <c r="T123" s="135"/>
      <c r="U123" s="84"/>
      <c r="V123" s="84"/>
    </row>
    <row r="124" spans="1:22" ht="34.15" customHeight="1" x14ac:dyDescent="0.25">
      <c r="A124" s="135"/>
      <c r="B124" s="135"/>
      <c r="C124" s="135"/>
      <c r="D124" s="135"/>
      <c r="E124" s="135"/>
      <c r="F124" s="135"/>
      <c r="G124" s="135"/>
      <c r="H124" s="135"/>
      <c r="I124" s="135"/>
      <c r="J124" s="135"/>
      <c r="K124" s="135"/>
      <c r="L124" s="135"/>
      <c r="M124" s="135"/>
      <c r="N124" s="135"/>
      <c r="O124" s="135"/>
      <c r="P124" s="135"/>
      <c r="Q124" s="135"/>
      <c r="R124" s="135"/>
      <c r="S124" s="135"/>
      <c r="T124" s="135"/>
      <c r="U124" s="84"/>
      <c r="V124" s="84"/>
    </row>
    <row r="125" spans="1:22" ht="30.4" customHeight="1" x14ac:dyDescent="0.25">
      <c r="A125" s="135"/>
      <c r="B125" s="135"/>
      <c r="C125" s="135"/>
      <c r="D125" s="135"/>
      <c r="E125" s="135"/>
      <c r="F125" s="135"/>
      <c r="G125" s="135"/>
      <c r="H125" s="135"/>
      <c r="I125" s="135"/>
      <c r="J125" s="135"/>
      <c r="K125" s="135"/>
      <c r="L125" s="135"/>
      <c r="M125" s="135"/>
      <c r="N125" s="135"/>
      <c r="O125" s="135"/>
      <c r="P125" s="135"/>
      <c r="Q125" s="135"/>
      <c r="R125" s="135"/>
      <c r="S125" s="135"/>
      <c r="T125" s="135"/>
      <c r="U125" s="84"/>
      <c r="V125" s="84"/>
    </row>
    <row r="126" spans="1:22" ht="32.65" customHeight="1" x14ac:dyDescent="0.25">
      <c r="A126" s="135"/>
      <c r="B126" s="135"/>
      <c r="C126" s="135"/>
      <c r="D126" s="135"/>
      <c r="E126" s="135"/>
      <c r="F126" s="135"/>
      <c r="G126" s="135"/>
      <c r="H126" s="135"/>
      <c r="I126" s="135"/>
      <c r="J126" s="135"/>
      <c r="K126" s="135"/>
      <c r="L126" s="135"/>
      <c r="M126" s="135"/>
      <c r="N126" s="135"/>
      <c r="O126" s="135"/>
      <c r="P126" s="135"/>
      <c r="Q126" s="135"/>
      <c r="R126" s="135"/>
      <c r="S126" s="135"/>
      <c r="T126" s="135"/>
      <c r="U126" s="84"/>
      <c r="V126" s="84"/>
    </row>
    <row r="127" spans="1:22" ht="31.5" customHeight="1" x14ac:dyDescent="0.25">
      <c r="A127" s="135"/>
      <c r="B127" s="135"/>
      <c r="C127" s="135"/>
      <c r="D127" s="135"/>
      <c r="E127" s="135"/>
      <c r="F127" s="135"/>
      <c r="G127" s="135"/>
      <c r="H127" s="135"/>
      <c r="I127" s="135"/>
      <c r="J127" s="135"/>
      <c r="K127" s="135"/>
      <c r="L127" s="135"/>
      <c r="M127" s="135"/>
      <c r="N127" s="135"/>
      <c r="O127" s="135"/>
      <c r="P127" s="135"/>
      <c r="Q127" s="135"/>
      <c r="R127" s="135"/>
      <c r="S127" s="135"/>
      <c r="T127" s="135"/>
      <c r="U127" s="84"/>
      <c r="V127" s="84"/>
    </row>
    <row r="128" spans="1:22" ht="38.25" customHeight="1" x14ac:dyDescent="0.25">
      <c r="A128" s="135"/>
      <c r="B128" s="135"/>
      <c r="C128" s="135"/>
      <c r="D128" s="135"/>
      <c r="E128" s="135"/>
      <c r="F128" s="135"/>
      <c r="G128" s="135"/>
      <c r="H128" s="135"/>
      <c r="I128" s="135"/>
      <c r="J128" s="135"/>
      <c r="K128" s="135"/>
      <c r="L128" s="135"/>
      <c r="M128" s="135"/>
      <c r="N128" s="135"/>
      <c r="O128" s="135"/>
      <c r="P128" s="135"/>
      <c r="Q128" s="135"/>
      <c r="R128" s="135"/>
      <c r="S128" s="135"/>
      <c r="T128" s="135"/>
      <c r="U128" s="84"/>
      <c r="V128" s="84"/>
    </row>
    <row r="129" spans="1:22" ht="24.75" customHeight="1" x14ac:dyDescent="0.25">
      <c r="A129" s="135"/>
      <c r="B129" s="135"/>
      <c r="C129" s="135"/>
      <c r="D129" s="135"/>
      <c r="E129" s="135"/>
      <c r="F129" s="135"/>
      <c r="G129" s="135"/>
      <c r="H129" s="135"/>
      <c r="I129" s="135"/>
      <c r="J129" s="135"/>
      <c r="K129" s="135"/>
      <c r="L129" s="135"/>
      <c r="M129" s="135"/>
      <c r="N129" s="135"/>
      <c r="O129" s="135"/>
      <c r="P129" s="135"/>
      <c r="Q129" s="135"/>
      <c r="R129" s="135"/>
      <c r="S129" s="135"/>
      <c r="T129" s="135"/>
      <c r="U129" s="84"/>
      <c r="V129" s="84"/>
    </row>
    <row r="130" spans="1:22" ht="23" x14ac:dyDescent="0.25">
      <c r="A130" s="135"/>
      <c r="B130" s="135"/>
      <c r="C130" s="135"/>
      <c r="D130" s="135"/>
      <c r="E130" s="135"/>
      <c r="F130" s="135"/>
      <c r="G130" s="135"/>
      <c r="H130" s="135"/>
      <c r="I130" s="135"/>
      <c r="J130" s="135"/>
      <c r="K130" s="135"/>
      <c r="L130" s="135"/>
      <c r="M130" s="135"/>
      <c r="N130" s="135"/>
      <c r="O130" s="135"/>
      <c r="P130" s="135"/>
      <c r="Q130" s="135"/>
      <c r="R130" s="135"/>
      <c r="S130" s="135"/>
      <c r="T130" s="135"/>
      <c r="U130" s="84"/>
      <c r="V130" s="84"/>
    </row>
    <row r="131" spans="1:22" ht="31.5" customHeight="1" x14ac:dyDescent="0.25">
      <c r="A131" s="135"/>
      <c r="B131" s="135"/>
      <c r="C131" s="135"/>
      <c r="D131" s="135"/>
      <c r="E131" s="135"/>
      <c r="F131" s="135"/>
      <c r="G131" s="135"/>
      <c r="H131" s="135"/>
      <c r="I131" s="135"/>
      <c r="J131" s="135"/>
      <c r="K131" s="135"/>
      <c r="L131" s="135"/>
      <c r="M131" s="135"/>
      <c r="N131" s="135"/>
      <c r="O131" s="135"/>
      <c r="P131" s="135"/>
      <c r="Q131" s="135"/>
      <c r="R131" s="135"/>
      <c r="S131" s="135"/>
      <c r="T131" s="135"/>
      <c r="U131" s="84"/>
      <c r="V131" s="84"/>
    </row>
    <row r="132" spans="1:22" ht="25.9" customHeight="1" x14ac:dyDescent="0.25">
      <c r="A132" s="135"/>
      <c r="B132" s="135"/>
      <c r="C132" s="135"/>
      <c r="D132" s="135"/>
      <c r="E132" s="135"/>
      <c r="F132" s="135"/>
      <c r="G132" s="135"/>
      <c r="H132" s="135"/>
      <c r="I132" s="135"/>
      <c r="J132" s="135"/>
      <c r="K132" s="135"/>
      <c r="L132" s="135"/>
      <c r="M132" s="135"/>
      <c r="N132" s="135"/>
      <c r="O132" s="135"/>
      <c r="P132" s="135"/>
      <c r="Q132" s="135"/>
      <c r="R132" s="135"/>
      <c r="S132" s="135"/>
      <c r="T132" s="135"/>
      <c r="U132" s="84"/>
      <c r="V132" s="84"/>
    </row>
    <row r="133" spans="1:22" ht="33" customHeight="1" x14ac:dyDescent="0.25">
      <c r="A133" s="135"/>
      <c r="B133" s="135"/>
      <c r="C133" s="135"/>
      <c r="D133" s="135"/>
      <c r="E133" s="135"/>
      <c r="F133" s="135"/>
      <c r="G133" s="135"/>
      <c r="H133" s="135"/>
      <c r="I133" s="135"/>
      <c r="J133" s="135"/>
      <c r="K133" s="135"/>
      <c r="L133" s="135"/>
      <c r="M133" s="135"/>
      <c r="N133" s="135"/>
      <c r="O133" s="135"/>
      <c r="P133" s="135"/>
      <c r="Q133" s="135"/>
      <c r="R133" s="135"/>
      <c r="S133" s="135"/>
      <c r="T133" s="135"/>
      <c r="U133" s="84"/>
      <c r="V133" s="84"/>
    </row>
    <row r="134" spans="1:22" ht="37.9" customHeight="1" x14ac:dyDescent="0.25">
      <c r="A134" s="135"/>
      <c r="B134" s="135"/>
      <c r="C134" s="135"/>
      <c r="D134" s="135"/>
      <c r="E134" s="135"/>
      <c r="F134" s="135"/>
      <c r="G134" s="135"/>
      <c r="H134" s="135"/>
      <c r="I134" s="135"/>
      <c r="J134" s="135"/>
      <c r="K134" s="135"/>
      <c r="L134" s="135"/>
      <c r="M134" s="135"/>
      <c r="N134" s="135"/>
      <c r="O134" s="135"/>
      <c r="P134" s="135"/>
      <c r="Q134" s="135"/>
      <c r="R134" s="135"/>
      <c r="S134" s="135"/>
      <c r="T134" s="135"/>
      <c r="U134" s="84"/>
      <c r="V134" s="84"/>
    </row>
    <row r="135" spans="1:22" ht="37.9" customHeight="1" x14ac:dyDescent="0.25">
      <c r="A135" s="135"/>
      <c r="B135" s="135"/>
      <c r="C135" s="135"/>
      <c r="D135" s="135"/>
      <c r="E135" s="135"/>
      <c r="F135" s="135"/>
      <c r="G135" s="135"/>
      <c r="H135" s="135"/>
      <c r="I135" s="135"/>
      <c r="J135" s="135"/>
      <c r="K135" s="135"/>
      <c r="L135" s="135"/>
      <c r="M135" s="135"/>
      <c r="N135" s="135"/>
      <c r="O135" s="135"/>
      <c r="P135" s="135"/>
      <c r="Q135" s="135"/>
      <c r="R135" s="135"/>
      <c r="S135" s="135"/>
      <c r="T135" s="135"/>
      <c r="U135" s="84"/>
      <c r="V135" s="84"/>
    </row>
    <row r="136" spans="1:22" ht="23" x14ac:dyDescent="0.25">
      <c r="A136" s="135"/>
      <c r="B136" s="135"/>
      <c r="C136" s="135"/>
      <c r="D136" s="135"/>
      <c r="E136" s="135"/>
      <c r="F136" s="135"/>
      <c r="G136" s="135"/>
      <c r="H136" s="135"/>
      <c r="I136" s="135"/>
      <c r="J136" s="135"/>
      <c r="K136" s="135"/>
      <c r="L136" s="135"/>
      <c r="M136" s="135"/>
      <c r="N136" s="135"/>
      <c r="O136" s="135"/>
      <c r="P136" s="135"/>
      <c r="Q136" s="135"/>
      <c r="R136" s="135"/>
      <c r="S136" s="135"/>
      <c r="T136" s="135"/>
      <c r="U136" s="84"/>
      <c r="V136" s="84"/>
    </row>
    <row r="137" spans="1:22" ht="12.75" customHeight="1" x14ac:dyDescent="0.25">
      <c r="A137" s="135"/>
      <c r="B137" s="135"/>
      <c r="C137" s="135"/>
      <c r="D137" s="135"/>
      <c r="E137" s="135"/>
      <c r="F137" s="135"/>
      <c r="G137" s="135"/>
      <c r="H137" s="135"/>
      <c r="I137" s="135"/>
      <c r="J137" s="135"/>
      <c r="K137" s="135"/>
      <c r="L137" s="135"/>
      <c r="M137" s="135"/>
      <c r="N137" s="135"/>
      <c r="O137" s="135"/>
      <c r="P137" s="135"/>
      <c r="Q137" s="135"/>
      <c r="R137" s="135"/>
      <c r="S137" s="135"/>
      <c r="T137" s="135"/>
      <c r="U137" s="84"/>
      <c r="V137" s="84"/>
    </row>
    <row r="138" spans="1:22" ht="23" x14ac:dyDescent="0.25">
      <c r="A138" s="135"/>
      <c r="B138" s="135"/>
      <c r="C138" s="135"/>
      <c r="D138" s="135"/>
      <c r="E138" s="135"/>
      <c r="F138" s="135"/>
      <c r="G138" s="135"/>
      <c r="H138" s="135"/>
      <c r="I138" s="135"/>
      <c r="J138" s="135"/>
      <c r="K138" s="135"/>
      <c r="L138" s="135"/>
      <c r="M138" s="135"/>
      <c r="N138" s="135"/>
      <c r="O138" s="135"/>
      <c r="P138" s="135"/>
      <c r="Q138" s="135"/>
      <c r="R138" s="135"/>
      <c r="S138" s="135"/>
      <c r="T138" s="135"/>
      <c r="U138" s="84"/>
      <c r="V138" s="84"/>
    </row>
    <row r="139" spans="1:22" ht="23" x14ac:dyDescent="0.25">
      <c r="A139" s="135"/>
      <c r="B139" s="135"/>
      <c r="C139" s="135"/>
      <c r="D139" s="135"/>
      <c r="E139" s="135"/>
      <c r="F139" s="135"/>
      <c r="G139" s="135"/>
      <c r="H139" s="135"/>
      <c r="I139" s="135"/>
      <c r="J139" s="135"/>
      <c r="K139" s="135"/>
      <c r="L139" s="135"/>
      <c r="M139" s="135"/>
      <c r="N139" s="135"/>
      <c r="O139" s="135"/>
      <c r="P139" s="135"/>
      <c r="Q139" s="135"/>
      <c r="R139" s="135"/>
      <c r="S139" s="135"/>
      <c r="T139" s="135"/>
      <c r="U139" s="84"/>
      <c r="V139" s="84"/>
    </row>
    <row r="140" spans="1:22" ht="23" x14ac:dyDescent="0.25">
      <c r="A140" s="135"/>
      <c r="B140" s="135"/>
      <c r="C140" s="135"/>
      <c r="D140" s="135"/>
      <c r="E140" s="135"/>
      <c r="F140" s="135"/>
      <c r="G140" s="135"/>
      <c r="H140" s="135"/>
      <c r="I140" s="135"/>
      <c r="J140" s="135"/>
      <c r="K140" s="135"/>
      <c r="L140" s="135"/>
      <c r="M140" s="135"/>
      <c r="N140" s="135"/>
      <c r="O140" s="135"/>
      <c r="P140" s="135"/>
      <c r="Q140" s="135"/>
      <c r="R140" s="135"/>
      <c r="S140" s="135"/>
      <c r="T140" s="135"/>
      <c r="U140" s="84"/>
      <c r="V140" s="84"/>
    </row>
    <row r="141" spans="1:22" ht="23" x14ac:dyDescent="0.25">
      <c r="A141" s="135"/>
      <c r="B141" s="135"/>
      <c r="C141" s="135"/>
      <c r="D141" s="135"/>
      <c r="E141" s="135"/>
      <c r="F141" s="135"/>
      <c r="G141" s="135"/>
      <c r="H141" s="135"/>
      <c r="I141" s="135"/>
      <c r="J141" s="135"/>
      <c r="K141" s="135"/>
      <c r="L141" s="135"/>
      <c r="M141" s="135"/>
      <c r="N141" s="135"/>
      <c r="O141" s="135"/>
      <c r="P141" s="135"/>
      <c r="Q141" s="135"/>
      <c r="R141" s="135"/>
      <c r="S141" s="135"/>
      <c r="T141" s="135"/>
      <c r="U141" s="84"/>
      <c r="V141" s="84"/>
    </row>
  </sheetData>
  <sheetProtection algorithmName="SHA-512" hashValue="OCB4fFHHVQCPB++lAUaf8dXZawA27PdtlSYT+5w9iqfHzkhOogqLWwdAv6oXckPyRSTYmlKNT9HAjAQbxP6xUg==" saltValue="KIy+npz/MnEeNvXcy+IAEg==" spinCount="100000" sheet="1" objects="1" scenarios="1" formatCells="0" insertRows="0"/>
  <mergeCells count="143">
    <mergeCell ref="B45:F46"/>
    <mergeCell ref="A47:B47"/>
    <mergeCell ref="F49:G51"/>
    <mergeCell ref="A34:B38"/>
    <mergeCell ref="C34:E34"/>
    <mergeCell ref="C35:E35"/>
    <mergeCell ref="C36:E36"/>
    <mergeCell ref="C38:E38"/>
    <mergeCell ref="C47:D47"/>
    <mergeCell ref="C44:E44"/>
    <mergeCell ref="A49:B51"/>
    <mergeCell ref="C42:E42"/>
    <mergeCell ref="C43:E43"/>
    <mergeCell ref="E49:E51"/>
    <mergeCell ref="F47:G48"/>
    <mergeCell ref="O79:R80"/>
    <mergeCell ref="S79:S82"/>
    <mergeCell ref="E76:G76"/>
    <mergeCell ref="H75:I75"/>
    <mergeCell ref="F56:G56"/>
    <mergeCell ref="F57:G57"/>
    <mergeCell ref="F58:G58"/>
    <mergeCell ref="F59:G59"/>
    <mergeCell ref="F60:G60"/>
    <mergeCell ref="F61:G61"/>
    <mergeCell ref="A106:T106"/>
    <mergeCell ref="A40:B44"/>
    <mergeCell ref="E77:G77"/>
    <mergeCell ref="A30:B30"/>
    <mergeCell ref="C30:F30"/>
    <mergeCell ref="A31:B31"/>
    <mergeCell ref="C31:F31"/>
    <mergeCell ref="A32:B32"/>
    <mergeCell ref="C32:F32"/>
    <mergeCell ref="G103:R103"/>
    <mergeCell ref="L100:N102"/>
    <mergeCell ref="A104:B104"/>
    <mergeCell ref="L104:M104"/>
    <mergeCell ref="A105:B105"/>
    <mergeCell ref="L105:M105"/>
    <mergeCell ref="T79:T80"/>
    <mergeCell ref="D81:F81"/>
    <mergeCell ref="G81:N81"/>
    <mergeCell ref="O81:R81"/>
    <mergeCell ref="J74:L74"/>
    <mergeCell ref="J75:L75"/>
    <mergeCell ref="H73:I73"/>
    <mergeCell ref="T81:T82"/>
    <mergeCell ref="L82:M82"/>
    <mergeCell ref="C103:E103"/>
    <mergeCell ref="A103:B103"/>
    <mergeCell ref="A79:B81"/>
    <mergeCell ref="D79:D80"/>
    <mergeCell ref="E79:F80"/>
    <mergeCell ref="G79:N80"/>
    <mergeCell ref="F62:G62"/>
    <mergeCell ref="F63:G63"/>
    <mergeCell ref="F64:G64"/>
    <mergeCell ref="F71:G71"/>
    <mergeCell ref="J63:L63"/>
    <mergeCell ref="J64:L64"/>
    <mergeCell ref="J71:L71"/>
    <mergeCell ref="J72:L72"/>
    <mergeCell ref="J73:L73"/>
    <mergeCell ref="C83:N84"/>
    <mergeCell ref="L85:N98"/>
    <mergeCell ref="J77:L77"/>
    <mergeCell ref="C79:C82"/>
    <mergeCell ref="A72:B72"/>
    <mergeCell ref="H72:I72"/>
    <mergeCell ref="J65:L65"/>
    <mergeCell ref="J66:L66"/>
    <mergeCell ref="J67:L67"/>
    <mergeCell ref="A1:F1"/>
    <mergeCell ref="A23:B23"/>
    <mergeCell ref="A3:B3"/>
    <mergeCell ref="C5:F5"/>
    <mergeCell ref="A6:B6"/>
    <mergeCell ref="C6:F6"/>
    <mergeCell ref="A9:B9"/>
    <mergeCell ref="C9:F9"/>
    <mergeCell ref="A14:B14"/>
    <mergeCell ref="C14:F14"/>
    <mergeCell ref="A2:B2"/>
    <mergeCell ref="C2:F2"/>
    <mergeCell ref="C3:F3"/>
    <mergeCell ref="A4:B4"/>
    <mergeCell ref="C4:F4"/>
    <mergeCell ref="C17:F17"/>
    <mergeCell ref="A16:B16"/>
    <mergeCell ref="C16:F16"/>
    <mergeCell ref="A20:I20"/>
    <mergeCell ref="I5:J5"/>
    <mergeCell ref="A13:B13"/>
    <mergeCell ref="A5:B5"/>
    <mergeCell ref="A8:F8"/>
    <mergeCell ref="I3:J3"/>
    <mergeCell ref="I4:J4"/>
    <mergeCell ref="H2:J2"/>
    <mergeCell ref="A17:B18"/>
    <mergeCell ref="C18:F18"/>
    <mergeCell ref="A15:B15"/>
    <mergeCell ref="C15:F15"/>
    <mergeCell ref="C37:E37"/>
    <mergeCell ref="C40:E40"/>
    <mergeCell ref="C41:E41"/>
    <mergeCell ref="A27:B27"/>
    <mergeCell ref="A25:B25"/>
    <mergeCell ref="A29:F29"/>
    <mergeCell ref="C13:F13"/>
    <mergeCell ref="A10:B10"/>
    <mergeCell ref="C10:F10"/>
    <mergeCell ref="A12:B12"/>
    <mergeCell ref="C12:F12"/>
    <mergeCell ref="C27:I27"/>
    <mergeCell ref="A26:B26"/>
    <mergeCell ref="A21:B21"/>
    <mergeCell ref="A22:B22"/>
    <mergeCell ref="C24:E24"/>
    <mergeCell ref="F24:I26"/>
    <mergeCell ref="A24:B24"/>
    <mergeCell ref="H47:I47"/>
    <mergeCell ref="A48:B48"/>
    <mergeCell ref="E47:E48"/>
    <mergeCell ref="J68:L68"/>
    <mergeCell ref="J69:L69"/>
    <mergeCell ref="J70:L70"/>
    <mergeCell ref="J61:L61"/>
    <mergeCell ref="J62:L62"/>
    <mergeCell ref="J52:L52"/>
    <mergeCell ref="J53:L53"/>
    <mergeCell ref="J54:L54"/>
    <mergeCell ref="J55:L55"/>
    <mergeCell ref="J56:L56"/>
    <mergeCell ref="J57:L57"/>
    <mergeCell ref="J58:L58"/>
    <mergeCell ref="J59:L59"/>
    <mergeCell ref="J60:L60"/>
    <mergeCell ref="F52:G52"/>
    <mergeCell ref="F53:G53"/>
    <mergeCell ref="F54:G54"/>
    <mergeCell ref="F55:G55"/>
    <mergeCell ref="E52:E55"/>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6" r:id="rId4" name="Check Box 10">
              <controlPr defaultSize="0" autoFill="0" autoLine="0" autoPict="0">
                <anchor moveWithCells="1">
                  <from>
                    <xdr:col>4</xdr:col>
                    <xdr:colOff>889000</xdr:colOff>
                    <xdr:row>16</xdr:row>
                    <xdr:rowOff>190500</xdr:rowOff>
                  </from>
                  <to>
                    <xdr:col>4</xdr:col>
                    <xdr:colOff>1790700</xdr:colOff>
                    <xdr:row>18</xdr:row>
                    <xdr:rowOff>152400</xdr:rowOff>
                  </to>
                </anchor>
              </controlPr>
            </control>
          </mc:Choice>
        </mc:AlternateContent>
        <mc:AlternateContent xmlns:mc="http://schemas.openxmlformats.org/markup-compatibility/2006">
          <mc:Choice Requires="x14">
            <control shapeId="4105" r:id="rId5" name="Check Box 9">
              <controlPr defaultSize="0" autoFill="0" autoLine="0" autoPict="0">
                <anchor moveWithCells="1">
                  <from>
                    <xdr:col>3</xdr:col>
                    <xdr:colOff>895350</xdr:colOff>
                    <xdr:row>15</xdr:row>
                    <xdr:rowOff>203200</xdr:rowOff>
                  </from>
                  <to>
                    <xdr:col>3</xdr:col>
                    <xdr:colOff>1803400</xdr:colOff>
                    <xdr:row>17</xdr:row>
                    <xdr:rowOff>146050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5D56802-4192-46CF-A5A7-F91678782265}">
          <x14:formula1>
            <xm:f>'WLC benchmarks'!$B$3:$B$6</xm:f>
          </x14:formula1>
          <xm:sqref>C24:E24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99"/>
  </sheetPr>
  <dimension ref="A1:AU168"/>
  <sheetViews>
    <sheetView showGridLines="0" tabSelected="1" topLeftCell="A107" zoomScale="70" zoomScaleNormal="70" workbookViewId="0">
      <selection activeCell="Q123" sqref="Q123"/>
    </sheetView>
  </sheetViews>
  <sheetFormatPr defaultColWidth="9.1796875" defaultRowHeight="12.5" x14ac:dyDescent="0.25"/>
  <cols>
    <col min="1" max="1" width="14.26953125" style="45" customWidth="1"/>
    <col min="2" max="2" width="68.453125" customWidth="1"/>
    <col min="3" max="3" width="46.6328125" style="48" customWidth="1"/>
    <col min="4" max="4" width="37" style="48" customWidth="1"/>
    <col min="5" max="5" width="41.1796875" style="48" customWidth="1"/>
    <col min="6" max="6" width="25.26953125" style="48" customWidth="1"/>
    <col min="7" max="7" width="26.26953125" customWidth="1"/>
    <col min="8" max="8" width="30.54296875" customWidth="1"/>
    <col min="9" max="9" width="23.81640625" bestFit="1" customWidth="1"/>
    <col min="10" max="10" width="41.54296875" customWidth="1"/>
    <col min="11" max="11" width="21.1796875" bestFit="1" customWidth="1"/>
    <col min="12" max="12" width="20.7265625" customWidth="1"/>
    <col min="13" max="13" width="24.54296875" customWidth="1"/>
    <col min="14" max="14" width="25.453125" customWidth="1"/>
    <col min="15" max="15" width="33.54296875" customWidth="1"/>
    <col min="16" max="16" width="18" customWidth="1"/>
    <col min="17" max="17" width="18.54296875" customWidth="1"/>
    <col min="18" max="18" width="18" customWidth="1"/>
    <col min="19" max="19" width="23.81640625" customWidth="1"/>
    <col min="20" max="20" width="26.453125" customWidth="1"/>
    <col min="26" max="26" width="46" bestFit="1" customWidth="1"/>
    <col min="27" max="27" width="126.453125" customWidth="1"/>
  </cols>
  <sheetData>
    <row r="1" spans="1:11" ht="13" x14ac:dyDescent="0.3">
      <c r="A1" s="242" t="s">
        <v>36</v>
      </c>
      <c r="B1" s="242"/>
      <c r="C1" s="243"/>
      <c r="D1" s="243"/>
      <c r="E1" s="243"/>
      <c r="F1" s="243"/>
    </row>
    <row r="2" spans="1:11" ht="13" x14ac:dyDescent="0.3">
      <c r="A2" s="244" t="s">
        <v>37</v>
      </c>
      <c r="B2" s="244"/>
      <c r="C2" s="211" t="s">
        <v>299</v>
      </c>
      <c r="D2" s="211"/>
      <c r="E2" s="211"/>
      <c r="F2" s="211"/>
      <c r="H2" s="200" t="s">
        <v>86</v>
      </c>
      <c r="I2" s="200"/>
      <c r="J2" s="200"/>
      <c r="K2" s="50"/>
    </row>
    <row r="3" spans="1:11" ht="13" x14ac:dyDescent="0.25">
      <c r="A3" s="246" t="s">
        <v>38</v>
      </c>
      <c r="B3" s="247"/>
      <c r="C3" s="211"/>
      <c r="D3" s="211"/>
      <c r="E3" s="211"/>
      <c r="F3" s="211"/>
      <c r="H3" s="126"/>
      <c r="I3" s="336" t="s">
        <v>87</v>
      </c>
      <c r="J3" s="337"/>
      <c r="K3" s="46"/>
    </row>
    <row r="4" spans="1:11" ht="13" x14ac:dyDescent="0.25">
      <c r="A4" s="244" t="s">
        <v>88</v>
      </c>
      <c r="B4" s="244"/>
      <c r="C4" s="211" t="s">
        <v>298</v>
      </c>
      <c r="D4" s="211"/>
      <c r="E4" s="211"/>
      <c r="F4" s="211"/>
      <c r="H4" s="157"/>
      <c r="I4" s="334" t="s">
        <v>89</v>
      </c>
      <c r="J4" s="335"/>
      <c r="K4" s="46"/>
    </row>
    <row r="5" spans="1:11" ht="35.25" customHeight="1" x14ac:dyDescent="0.3">
      <c r="A5" s="244" t="s">
        <v>40</v>
      </c>
      <c r="B5" s="244"/>
      <c r="C5" s="186" t="s">
        <v>300</v>
      </c>
      <c r="D5" s="186"/>
      <c r="E5" s="186"/>
      <c r="F5" s="186"/>
      <c r="H5" s="145"/>
      <c r="I5" s="338" t="s">
        <v>90</v>
      </c>
      <c r="J5" s="339"/>
    </row>
    <row r="6" spans="1:11" ht="14.5" x14ac:dyDescent="0.25">
      <c r="A6" s="244" t="s">
        <v>41</v>
      </c>
      <c r="B6" s="244"/>
      <c r="C6" s="211">
        <v>1416</v>
      </c>
      <c r="D6" s="211"/>
      <c r="E6" s="211"/>
      <c r="F6" s="211"/>
    </row>
    <row r="7" spans="1:11" x14ac:dyDescent="0.25">
      <c r="A7"/>
      <c r="C7"/>
      <c r="D7"/>
      <c r="E7"/>
      <c r="F7"/>
    </row>
    <row r="8" spans="1:11" ht="22.5" customHeight="1" x14ac:dyDescent="0.25">
      <c r="A8" s="319" t="s">
        <v>91</v>
      </c>
      <c r="B8" s="320"/>
      <c r="C8" s="320"/>
      <c r="D8" s="320"/>
      <c r="E8" s="320"/>
      <c r="F8" s="321"/>
    </row>
    <row r="9" spans="1:11" s="43" customFormat="1" x14ac:dyDescent="0.25">
      <c r="A9" s="244" t="s">
        <v>42</v>
      </c>
      <c r="B9" s="244"/>
      <c r="C9" s="211" t="s">
        <v>301</v>
      </c>
      <c r="D9" s="211"/>
      <c r="E9" s="211"/>
      <c r="F9" s="211"/>
    </row>
    <row r="10" spans="1:11" s="43" customFormat="1" ht="13" x14ac:dyDescent="0.25">
      <c r="A10" s="244" t="s">
        <v>92</v>
      </c>
      <c r="B10" s="244"/>
      <c r="C10" s="245">
        <v>46082</v>
      </c>
      <c r="D10" s="245"/>
      <c r="E10" s="245"/>
      <c r="F10" s="245"/>
      <c r="G10" s="44"/>
    </row>
    <row r="11" spans="1:11" ht="13" x14ac:dyDescent="0.3">
      <c r="A11" s="104"/>
      <c r="B11" s="105" t="s">
        <v>93</v>
      </c>
      <c r="C11" s="106" t="s">
        <v>302</v>
      </c>
      <c r="D11" s="107"/>
      <c r="E11" s="107"/>
      <c r="F11" s="108"/>
      <c r="G11" s="50"/>
    </row>
    <row r="12" spans="1:11" ht="64.5" customHeight="1" x14ac:dyDescent="0.3">
      <c r="A12" s="246" t="s">
        <v>95</v>
      </c>
      <c r="B12" s="247"/>
      <c r="C12" s="195">
        <v>60</v>
      </c>
      <c r="D12" s="196"/>
      <c r="E12" s="196"/>
      <c r="F12" s="197"/>
      <c r="G12" s="50"/>
    </row>
    <row r="13" spans="1:11" ht="39" customHeight="1" x14ac:dyDescent="0.3">
      <c r="A13" s="244" t="s">
        <v>97</v>
      </c>
      <c r="B13" s="244"/>
      <c r="C13" s="186" t="s">
        <v>303</v>
      </c>
      <c r="D13" s="186"/>
      <c r="E13" s="186"/>
      <c r="F13" s="186"/>
      <c r="G13" s="51"/>
    </row>
    <row r="14" spans="1:11" ht="39.75" customHeight="1" x14ac:dyDescent="0.3">
      <c r="A14" s="246" t="s">
        <v>225</v>
      </c>
      <c r="B14" s="247"/>
      <c r="C14" s="212"/>
      <c r="D14" s="313"/>
      <c r="E14" s="313"/>
      <c r="F14" s="314"/>
      <c r="G14" s="51"/>
    </row>
    <row r="15" spans="1:11" ht="39.75" customHeight="1" x14ac:dyDescent="0.3">
      <c r="A15" s="210" t="s">
        <v>100</v>
      </c>
      <c r="B15" s="210"/>
      <c r="C15" s="186" t="s">
        <v>304</v>
      </c>
      <c r="D15" s="186"/>
      <c r="E15" s="186"/>
      <c r="F15" s="186"/>
      <c r="G15" s="51"/>
    </row>
    <row r="16" spans="1:11" ht="119.5" customHeight="1" x14ac:dyDescent="0.3">
      <c r="A16" s="210" t="s">
        <v>227</v>
      </c>
      <c r="B16" s="210"/>
      <c r="C16" s="186" t="s">
        <v>305</v>
      </c>
      <c r="D16" s="186"/>
      <c r="E16" s="186"/>
      <c r="F16" s="186"/>
      <c r="G16" s="51"/>
    </row>
    <row r="17" spans="1:17" ht="39.75" customHeight="1" x14ac:dyDescent="0.3">
      <c r="A17" s="191" t="s">
        <v>103</v>
      </c>
      <c r="B17" s="192"/>
      <c r="C17" s="195" t="s">
        <v>104</v>
      </c>
      <c r="D17" s="196"/>
      <c r="E17" s="196"/>
      <c r="F17" s="197"/>
      <c r="G17" s="51"/>
    </row>
    <row r="18" spans="1:17" ht="39.75" customHeight="1" x14ac:dyDescent="0.3">
      <c r="A18" s="193"/>
      <c r="B18" s="194"/>
      <c r="C18" s="195" t="s">
        <v>105</v>
      </c>
      <c r="D18" s="196"/>
      <c r="E18" s="196"/>
      <c r="F18" s="197"/>
      <c r="G18" s="51"/>
    </row>
    <row r="19" spans="1:17" ht="16.149999999999999" customHeight="1" x14ac:dyDescent="0.3">
      <c r="A19" s="51"/>
      <c r="B19" s="51"/>
      <c r="C19" s="51"/>
      <c r="D19" s="51"/>
      <c r="E19" s="51"/>
      <c r="F19" s="51"/>
      <c r="G19" s="51"/>
    </row>
    <row r="20" spans="1:17" ht="40.15" customHeight="1" x14ac:dyDescent="0.25">
      <c r="A20" s="187" t="s">
        <v>228</v>
      </c>
      <c r="B20" s="188"/>
      <c r="C20" s="188"/>
      <c r="D20" s="188"/>
      <c r="E20" s="188"/>
      <c r="F20" s="188"/>
      <c r="G20" s="188"/>
      <c r="H20" s="188"/>
      <c r="I20" s="188"/>
    </row>
    <row r="21" spans="1:17" s="46" customFormat="1" ht="33.75" customHeight="1" x14ac:dyDescent="0.25">
      <c r="A21" s="315"/>
      <c r="B21" s="316"/>
      <c r="C21" s="137" t="s">
        <v>107</v>
      </c>
      <c r="D21" s="137" t="s">
        <v>108</v>
      </c>
      <c r="E21" s="137" t="s">
        <v>229</v>
      </c>
      <c r="F21" s="86" t="s">
        <v>110</v>
      </c>
      <c r="G21" s="86" t="s">
        <v>111</v>
      </c>
      <c r="H21" s="86" t="s">
        <v>112</v>
      </c>
      <c r="I21" s="86" t="s">
        <v>113</v>
      </c>
      <c r="K21"/>
      <c r="L21"/>
      <c r="M21"/>
      <c r="N21"/>
      <c r="O21"/>
      <c r="P21"/>
      <c r="Q21"/>
    </row>
    <row r="22" spans="1:17" s="46" customFormat="1" ht="33.75" customHeight="1" x14ac:dyDescent="0.25">
      <c r="A22" s="189" t="s">
        <v>114</v>
      </c>
      <c r="B22" s="190"/>
      <c r="C22" s="112">
        <f>D129+E129+F129</f>
        <v>718337.29500000004</v>
      </c>
      <c r="D22" s="112">
        <f>G129+H129+I129+J129+K129+O129+P129+Q129+R129</f>
        <v>338415.86179699999</v>
      </c>
      <c r="E22" s="112">
        <f>C129+D129+E129+F129+G129+H129+I129+J129+K129+O129+P129+Q129+R129</f>
        <v>898031.28679699998</v>
      </c>
      <c r="F22" s="112">
        <f>G129+H129+I129+J129+K129</f>
        <v>310082.15999999997</v>
      </c>
      <c r="G22" s="112">
        <f>L129+N129</f>
        <v>406279.07</v>
      </c>
      <c r="H22" s="112">
        <f>O129+P129+Q129+R129</f>
        <v>28333.701797000005</v>
      </c>
      <c r="I22" s="112">
        <f>T129</f>
        <v>-161425.60000000001</v>
      </c>
      <c r="K22"/>
      <c r="L22"/>
      <c r="M22"/>
      <c r="N22"/>
      <c r="O22"/>
      <c r="P22"/>
      <c r="Q22"/>
    </row>
    <row r="23" spans="1:17" s="46" customFormat="1" ht="33.75" customHeight="1" x14ac:dyDescent="0.25">
      <c r="A23" s="317" t="s">
        <v>115</v>
      </c>
      <c r="B23" s="318"/>
      <c r="C23" s="113">
        <f t="shared" ref="C23:I23" si="0">C22/$C$6</f>
        <v>507.30034957627123</v>
      </c>
      <c r="D23" s="113">
        <f t="shared" si="0"/>
        <v>238.99425268149716</v>
      </c>
      <c r="E23" s="113">
        <f t="shared" si="0"/>
        <v>634.20288615607342</v>
      </c>
      <c r="F23" s="113">
        <f t="shared" si="0"/>
        <v>218.98457627118643</v>
      </c>
      <c r="G23" s="113">
        <f t="shared" si="0"/>
        <v>286.92024717514124</v>
      </c>
      <c r="H23" s="113">
        <f t="shared" si="0"/>
        <v>20.009676410310739</v>
      </c>
      <c r="I23" s="113">
        <f t="shared" si="0"/>
        <v>-114.00112994350283</v>
      </c>
      <c r="K23"/>
      <c r="L23"/>
      <c r="M23"/>
      <c r="N23"/>
      <c r="O23"/>
      <c r="P23"/>
      <c r="Q23"/>
    </row>
    <row r="24" spans="1:17" s="46" customFormat="1" ht="33.75" customHeight="1" x14ac:dyDescent="0.25">
      <c r="A24" s="189" t="s">
        <v>116</v>
      </c>
      <c r="B24" s="190"/>
      <c r="C24" s="322" t="s">
        <v>270</v>
      </c>
      <c r="D24" s="323"/>
      <c r="E24" s="324"/>
      <c r="F24" s="325"/>
      <c r="G24" s="326"/>
      <c r="H24" s="326"/>
      <c r="I24" s="327"/>
      <c r="K24"/>
      <c r="L24"/>
      <c r="M24"/>
      <c r="N24"/>
      <c r="O24"/>
      <c r="P24"/>
      <c r="Q24"/>
    </row>
    <row r="25" spans="1:17" s="46" customFormat="1" ht="33.75" customHeight="1" x14ac:dyDescent="0.25">
      <c r="A25" s="189" t="s">
        <v>230</v>
      </c>
      <c r="B25" s="190"/>
      <c r="C25" s="138" t="str">
        <f>VLOOKUP($C$24,'WLC benchmarks'!$B$10:$E$13,2, TRUE)</f>
        <v>&lt;850</v>
      </c>
      <c r="D25" s="138" t="str">
        <f>VLOOKUP($C$24,'WLC benchmarks'!$B$10:$E$13,3, TRUE)</f>
        <v>&lt;350</v>
      </c>
      <c r="E25" s="138" t="str">
        <f>VLOOKUP($C$24,'WLC benchmarks'!$B$10:$E$13,4, TRUE)</f>
        <v>&lt;1200</v>
      </c>
      <c r="F25" s="328"/>
      <c r="G25" s="329"/>
      <c r="H25" s="329"/>
      <c r="I25" s="330"/>
      <c r="K25"/>
      <c r="L25"/>
      <c r="M25"/>
      <c r="N25"/>
      <c r="O25"/>
      <c r="P25"/>
      <c r="Q25"/>
    </row>
    <row r="26" spans="1:17" s="46" customFormat="1" ht="33.75" customHeight="1" x14ac:dyDescent="0.25">
      <c r="A26" s="189" t="s">
        <v>119</v>
      </c>
      <c r="B26" s="190"/>
      <c r="C26" s="138" t="str">
        <f>VLOOKUP($C$24,'WLC benchmarks'!$B$16:$E$19,2, TRUE)</f>
        <v>&lt;500</v>
      </c>
      <c r="D26" s="138" t="str">
        <f>VLOOKUP($C$24,'WLC benchmarks'!$B$16:$E$19,3, TRUE)</f>
        <v>&lt;300</v>
      </c>
      <c r="E26" s="138" t="str">
        <f>VLOOKUP($C$24,'WLC benchmarks'!$B$16:$E$19,4, TRUE)</f>
        <v>&lt;800</v>
      </c>
      <c r="F26" s="331"/>
      <c r="G26" s="332"/>
      <c r="H26" s="332"/>
      <c r="I26" s="333"/>
      <c r="K26"/>
      <c r="L26"/>
      <c r="M26"/>
      <c r="N26"/>
      <c r="O26"/>
      <c r="P26"/>
      <c r="Q26"/>
    </row>
    <row r="27" spans="1:17" ht="57.75" customHeight="1" x14ac:dyDescent="0.25">
      <c r="A27" s="189" t="s">
        <v>120</v>
      </c>
      <c r="B27" s="190"/>
      <c r="C27" s="186" t="s">
        <v>121</v>
      </c>
      <c r="D27" s="186"/>
      <c r="E27" s="186"/>
      <c r="F27" s="186"/>
      <c r="G27" s="186"/>
      <c r="H27" s="186"/>
      <c r="I27" s="186"/>
    </row>
    <row r="28" spans="1:17" ht="15.75" customHeight="1" x14ac:dyDescent="0.3">
      <c r="A28" s="55"/>
      <c r="B28" s="55"/>
      <c r="C28" s="45"/>
      <c r="D28" s="45"/>
      <c r="E28" s="45"/>
      <c r="F28" s="45"/>
      <c r="G28" s="51"/>
      <c r="H28" s="56"/>
    </row>
    <row r="29" spans="1:17" ht="15.75" customHeight="1" x14ac:dyDescent="0.3">
      <c r="A29" s="187" t="s">
        <v>122</v>
      </c>
      <c r="B29" s="188"/>
      <c r="C29" s="188"/>
      <c r="D29" s="188"/>
      <c r="E29" s="188"/>
      <c r="F29" s="188"/>
      <c r="G29" s="51"/>
      <c r="H29" s="56"/>
    </row>
    <row r="30" spans="1:17" ht="174.5" customHeight="1" x14ac:dyDescent="0.3">
      <c r="A30" s="210" t="s">
        <v>50</v>
      </c>
      <c r="B30" s="210"/>
      <c r="C30" s="186" t="s">
        <v>356</v>
      </c>
      <c r="D30" s="186"/>
      <c r="E30" s="186"/>
      <c r="F30" s="186"/>
      <c r="G30" s="51"/>
      <c r="H30" s="56"/>
    </row>
    <row r="31" spans="1:17" ht="42" customHeight="1" x14ac:dyDescent="0.3">
      <c r="A31" s="210" t="s">
        <v>52</v>
      </c>
      <c r="B31" s="210"/>
      <c r="C31" s="211" t="s">
        <v>320</v>
      </c>
      <c r="D31" s="211"/>
      <c r="E31" s="211"/>
      <c r="F31" s="211"/>
      <c r="G31" s="51"/>
      <c r="H31" s="56"/>
    </row>
    <row r="32" spans="1:17" ht="39" customHeight="1" x14ac:dyDescent="0.3">
      <c r="A32" s="210" t="s">
        <v>54</v>
      </c>
      <c r="B32" s="210"/>
      <c r="C32" s="211" t="s">
        <v>357</v>
      </c>
      <c r="D32" s="211"/>
      <c r="E32" s="211"/>
      <c r="F32" s="211"/>
      <c r="G32" s="51"/>
      <c r="H32" s="56"/>
    </row>
    <row r="33" spans="1:47" ht="15.75" customHeight="1" x14ac:dyDescent="0.3">
      <c r="A33" s="55"/>
      <c r="B33" s="55"/>
      <c r="C33" s="45"/>
      <c r="D33" s="45"/>
      <c r="E33" s="45"/>
      <c r="F33" s="45"/>
      <c r="G33" s="51"/>
      <c r="H33" s="56"/>
    </row>
    <row r="34" spans="1:47" ht="40.5" customHeight="1" x14ac:dyDescent="0.3">
      <c r="A34" s="188" t="s">
        <v>125</v>
      </c>
      <c r="B34" s="215"/>
      <c r="C34" s="218" t="s">
        <v>126</v>
      </c>
      <c r="D34" s="218"/>
      <c r="E34" s="218"/>
      <c r="F34" s="58" t="s">
        <v>231</v>
      </c>
      <c r="G34" s="51"/>
      <c r="H34" s="56"/>
      <c r="I34" s="56"/>
      <c r="J34" s="54"/>
      <c r="K34" s="54"/>
      <c r="L34" s="54"/>
      <c r="M34" s="54"/>
      <c r="N34" s="57"/>
      <c r="O34" s="57"/>
      <c r="P34" s="57"/>
      <c r="Q34" s="57"/>
    </row>
    <row r="35" spans="1:47" ht="12.75" customHeight="1" x14ac:dyDescent="0.3">
      <c r="A35" s="188"/>
      <c r="B35" s="215"/>
      <c r="C35" s="186" t="s">
        <v>316</v>
      </c>
      <c r="D35" s="186"/>
      <c r="E35" s="186"/>
      <c r="F35" s="39"/>
      <c r="G35" s="51"/>
      <c r="H35" s="56"/>
      <c r="I35" s="56"/>
      <c r="J35" s="59"/>
      <c r="K35" s="59"/>
      <c r="L35" s="59"/>
      <c r="M35" s="59"/>
      <c r="N35" s="57"/>
      <c r="O35" s="57"/>
      <c r="P35" s="57"/>
      <c r="Q35" s="57"/>
    </row>
    <row r="36" spans="1:47" ht="12.75" customHeight="1" x14ac:dyDescent="0.3">
      <c r="A36" s="188"/>
      <c r="B36" s="215"/>
      <c r="C36" s="219" t="s">
        <v>317</v>
      </c>
      <c r="D36" s="219"/>
      <c r="E36" s="219"/>
      <c r="F36" s="39"/>
      <c r="G36" s="51"/>
      <c r="H36" s="56"/>
      <c r="I36" s="56"/>
      <c r="J36" s="54"/>
      <c r="K36" s="54"/>
      <c r="L36" s="54"/>
      <c r="M36" s="54"/>
      <c r="N36" s="57"/>
      <c r="O36" s="57"/>
      <c r="P36" s="57"/>
      <c r="Q36" s="57"/>
    </row>
    <row r="37" spans="1:47" s="46" customFormat="1" ht="13" x14ac:dyDescent="0.25">
      <c r="A37" s="188"/>
      <c r="B37" s="215"/>
      <c r="C37" s="219" t="s">
        <v>318</v>
      </c>
      <c r="D37" s="219"/>
      <c r="E37" s="219"/>
      <c r="F37" s="39"/>
      <c r="H37" s="56"/>
      <c r="I37" s="56"/>
      <c r="J37" s="59"/>
      <c r="K37" s="59"/>
      <c r="L37" s="59"/>
      <c r="M37" s="59"/>
      <c r="N37" s="57"/>
      <c r="O37" s="57"/>
      <c r="P37" s="57"/>
      <c r="Q37" s="57"/>
    </row>
    <row r="38" spans="1:47" s="46" customFormat="1" ht="13" x14ac:dyDescent="0.3">
      <c r="A38" s="216"/>
      <c r="B38" s="217"/>
      <c r="C38" s="211" t="s">
        <v>319</v>
      </c>
      <c r="D38" s="211"/>
      <c r="E38" s="211"/>
      <c r="F38" s="39"/>
      <c r="G38" s="51"/>
      <c r="H38" s="56"/>
      <c r="I38" s="56"/>
      <c r="J38" s="59"/>
      <c r="K38" s="59"/>
      <c r="L38" s="59"/>
      <c r="M38" s="59"/>
      <c r="N38" s="57"/>
      <c r="O38" s="57"/>
      <c r="P38" s="57"/>
      <c r="Q38" s="57"/>
    </row>
    <row r="39" spans="1:47" s="46" customFormat="1" ht="13" x14ac:dyDescent="0.3">
      <c r="A39" s="51"/>
      <c r="B39" s="51"/>
      <c r="C39" s="51"/>
      <c r="D39" s="51"/>
      <c r="E39" s="51"/>
      <c r="F39" s="87"/>
      <c r="G39" s="51"/>
      <c r="H39" s="56"/>
      <c r="I39" s="56"/>
      <c r="J39" s="59"/>
      <c r="K39" s="59"/>
      <c r="L39" s="59"/>
      <c r="M39" s="59"/>
      <c r="N39" s="57"/>
      <c r="O39" s="57"/>
      <c r="P39" s="57"/>
      <c r="Q39" s="57"/>
    </row>
    <row r="40" spans="1:47" s="46" customFormat="1" ht="27.75" customHeight="1" x14ac:dyDescent="0.3">
      <c r="A40" s="188" t="s">
        <v>129</v>
      </c>
      <c r="B40" s="215"/>
      <c r="C40" s="218" t="s">
        <v>130</v>
      </c>
      <c r="D40" s="218"/>
      <c r="E40" s="218"/>
      <c r="F40" s="58" t="s">
        <v>131</v>
      </c>
      <c r="G40" s="51"/>
      <c r="H40" s="56"/>
      <c r="I40" s="56"/>
      <c r="J40" s="59"/>
      <c r="K40" s="59"/>
      <c r="L40" s="59"/>
      <c r="M40" s="59"/>
      <c r="N40" s="57"/>
      <c r="O40" s="57"/>
      <c r="P40" s="57"/>
      <c r="Q40" s="57"/>
    </row>
    <row r="41" spans="1:47" s="46" customFormat="1" ht="13" x14ac:dyDescent="0.3">
      <c r="A41" s="188"/>
      <c r="B41" s="215"/>
      <c r="C41" s="211" t="s">
        <v>306</v>
      </c>
      <c r="D41" s="211"/>
      <c r="E41" s="211"/>
      <c r="F41" s="125"/>
      <c r="G41" s="51"/>
      <c r="H41" s="56"/>
      <c r="I41" s="56"/>
      <c r="J41" s="59"/>
      <c r="K41" s="59"/>
      <c r="L41" s="59"/>
      <c r="M41" s="59"/>
      <c r="N41" s="57"/>
      <c r="O41" s="57"/>
      <c r="P41" s="57"/>
      <c r="Q41" s="57"/>
    </row>
    <row r="42" spans="1:47" s="46" customFormat="1" ht="13" x14ac:dyDescent="0.3">
      <c r="A42" s="188"/>
      <c r="B42" s="215"/>
      <c r="C42" s="211" t="s">
        <v>307</v>
      </c>
      <c r="D42" s="211"/>
      <c r="E42" s="211"/>
      <c r="F42" s="125"/>
      <c r="G42" s="51"/>
      <c r="H42" s="56"/>
      <c r="I42" s="56"/>
      <c r="J42" s="59"/>
      <c r="K42" s="59"/>
      <c r="L42" s="59"/>
      <c r="M42" s="59"/>
      <c r="N42" s="57"/>
      <c r="O42" s="57"/>
      <c r="P42" s="57"/>
      <c r="Q42" s="57"/>
    </row>
    <row r="43" spans="1:47" s="46" customFormat="1" ht="13" x14ac:dyDescent="0.3">
      <c r="A43" s="188"/>
      <c r="B43" s="215"/>
      <c r="C43" s="212" t="s">
        <v>308</v>
      </c>
      <c r="D43" s="213"/>
      <c r="E43" s="214"/>
      <c r="F43" s="125"/>
      <c r="G43" s="51"/>
      <c r="H43" s="56"/>
      <c r="I43" s="56"/>
      <c r="J43" s="59"/>
      <c r="K43" s="59"/>
      <c r="L43" s="59"/>
      <c r="M43" s="59"/>
      <c r="N43" s="57"/>
      <c r="O43" s="57"/>
      <c r="P43" s="57"/>
      <c r="Q43" s="57"/>
    </row>
    <row r="44" spans="1:47" s="46" customFormat="1" ht="13" x14ac:dyDescent="0.3">
      <c r="A44" s="188"/>
      <c r="B44" s="215"/>
      <c r="C44" s="212" t="s">
        <v>309</v>
      </c>
      <c r="D44" s="213"/>
      <c r="E44" s="214"/>
      <c r="F44" s="125"/>
      <c r="G44" s="51"/>
      <c r="H44" s="56"/>
      <c r="I44" s="56"/>
      <c r="J44" s="59"/>
      <c r="K44" s="59"/>
      <c r="L44" s="59"/>
      <c r="M44" s="59"/>
      <c r="N44" s="57"/>
      <c r="O44" s="57"/>
      <c r="P44" s="57"/>
      <c r="Q44" s="57"/>
    </row>
    <row r="45" spans="1:47" x14ac:dyDescent="0.25">
      <c r="B45" s="220"/>
      <c r="C45" s="220"/>
      <c r="D45" s="220"/>
      <c r="E45" s="220"/>
      <c r="F45" s="220"/>
    </row>
    <row r="46" spans="1:47" s="52" customFormat="1" ht="12.75" customHeight="1" x14ac:dyDescent="0.25">
      <c r="A46"/>
      <c r="B46" s="221"/>
      <c r="C46" s="221"/>
      <c r="D46" s="221"/>
      <c r="E46" s="221"/>
      <c r="F46" s="221"/>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row>
    <row r="47" spans="1:47" s="52" customFormat="1" ht="36.75" customHeight="1" x14ac:dyDescent="0.25">
      <c r="A47" s="281" t="s">
        <v>133</v>
      </c>
      <c r="B47" s="281"/>
      <c r="C47" s="262" t="s">
        <v>134</v>
      </c>
      <c r="D47" s="282"/>
      <c r="E47" s="283" t="s">
        <v>232</v>
      </c>
      <c r="F47" s="285" t="s">
        <v>136</v>
      </c>
      <c r="G47" s="286"/>
      <c r="H47" s="262" t="s">
        <v>137</v>
      </c>
      <c r="I47" s="263"/>
      <c r="J47"/>
      <c r="K47"/>
      <c r="L47"/>
      <c r="M47"/>
      <c r="N47"/>
      <c r="O47"/>
      <c r="P47"/>
      <c r="Q47"/>
      <c r="R47"/>
      <c r="S47"/>
      <c r="T47"/>
      <c r="U47"/>
      <c r="V47"/>
      <c r="W47"/>
      <c r="X47"/>
      <c r="Y47"/>
      <c r="Z47"/>
      <c r="AA47"/>
      <c r="AB47"/>
      <c r="AC47"/>
      <c r="AD47"/>
      <c r="AE47"/>
      <c r="AF47"/>
      <c r="AG47"/>
      <c r="AH47"/>
      <c r="AI47"/>
      <c r="AJ47"/>
      <c r="AK47"/>
      <c r="AL47"/>
      <c r="AM47"/>
    </row>
    <row r="48" spans="1:47" s="52" customFormat="1" ht="48.75" customHeight="1" x14ac:dyDescent="0.25">
      <c r="A48" s="264" t="s">
        <v>138</v>
      </c>
      <c r="B48" s="265"/>
      <c r="C48" s="64" t="s">
        <v>139</v>
      </c>
      <c r="D48" s="64" t="s">
        <v>140</v>
      </c>
      <c r="E48" s="284"/>
      <c r="F48" s="287"/>
      <c r="G48" s="288"/>
      <c r="H48" s="64" t="s">
        <v>141</v>
      </c>
      <c r="I48" s="64" t="s">
        <v>142</v>
      </c>
      <c r="J48"/>
      <c r="K48"/>
      <c r="L48"/>
      <c r="M48"/>
      <c r="N48"/>
      <c r="O48"/>
      <c r="P48"/>
      <c r="Q48"/>
      <c r="R48"/>
      <c r="S48"/>
      <c r="T48"/>
      <c r="U48"/>
      <c r="V48"/>
      <c r="W48"/>
      <c r="X48"/>
      <c r="Y48"/>
      <c r="Z48"/>
      <c r="AA48"/>
      <c r="AB48"/>
      <c r="AC48"/>
      <c r="AD48"/>
      <c r="AE48"/>
      <c r="AF48"/>
      <c r="AG48"/>
      <c r="AH48"/>
      <c r="AI48"/>
      <c r="AJ48"/>
      <c r="AK48"/>
      <c r="AL48"/>
      <c r="AM48"/>
    </row>
    <row r="49" spans="1:39" s="52" customFormat="1" ht="74.25" customHeight="1" x14ac:dyDescent="0.25">
      <c r="A49" s="266" t="s">
        <v>143</v>
      </c>
      <c r="B49" s="267"/>
      <c r="C49" s="65" t="s">
        <v>144</v>
      </c>
      <c r="D49" s="88" t="s">
        <v>145</v>
      </c>
      <c r="E49" s="270" t="s">
        <v>146</v>
      </c>
      <c r="F49" s="273" t="s">
        <v>147</v>
      </c>
      <c r="G49" s="274"/>
      <c r="H49" s="88" t="s">
        <v>148</v>
      </c>
      <c r="I49" s="88" t="s">
        <v>149</v>
      </c>
      <c r="J49"/>
      <c r="K49"/>
      <c r="L49"/>
      <c r="M49"/>
      <c r="N49"/>
      <c r="O49"/>
      <c r="P49"/>
      <c r="Q49"/>
      <c r="R49"/>
      <c r="S49"/>
      <c r="T49"/>
      <c r="U49"/>
      <c r="V49"/>
      <c r="W49"/>
      <c r="X49"/>
      <c r="Y49"/>
      <c r="Z49"/>
      <c r="AA49"/>
      <c r="AB49"/>
      <c r="AC49"/>
      <c r="AD49"/>
      <c r="AE49"/>
      <c r="AF49"/>
      <c r="AG49"/>
      <c r="AH49"/>
      <c r="AI49"/>
      <c r="AJ49"/>
      <c r="AK49"/>
      <c r="AL49"/>
      <c r="AM49"/>
    </row>
    <row r="50" spans="1:39" s="52" customFormat="1" ht="13.15" customHeight="1" x14ac:dyDescent="0.25">
      <c r="A50" s="268"/>
      <c r="B50" s="269"/>
      <c r="C50" s="67" t="s">
        <v>150</v>
      </c>
      <c r="D50" s="88" t="s">
        <v>151</v>
      </c>
      <c r="E50" s="271"/>
      <c r="F50" s="198"/>
      <c r="G50" s="275"/>
      <c r="H50" s="88" t="s">
        <v>152</v>
      </c>
      <c r="I50" s="88" t="s">
        <v>153</v>
      </c>
      <c r="J50"/>
      <c r="K50"/>
      <c r="L50"/>
      <c r="M50"/>
      <c r="N50"/>
      <c r="O50"/>
      <c r="P50"/>
      <c r="Q50"/>
      <c r="R50"/>
      <c r="S50"/>
      <c r="T50"/>
      <c r="U50"/>
      <c r="V50"/>
      <c r="W50"/>
      <c r="X50"/>
      <c r="Y50"/>
      <c r="Z50"/>
      <c r="AA50"/>
      <c r="AB50"/>
      <c r="AC50"/>
      <c r="AD50"/>
      <c r="AE50"/>
      <c r="AF50"/>
      <c r="AG50"/>
      <c r="AH50"/>
      <c r="AI50"/>
      <c r="AJ50"/>
      <c r="AK50"/>
      <c r="AL50"/>
      <c r="AM50"/>
    </row>
    <row r="51" spans="1:39" s="52" customFormat="1" ht="13.15" customHeight="1" x14ac:dyDescent="0.25">
      <c r="A51" s="268"/>
      <c r="B51" s="269"/>
      <c r="C51" s="67" t="s">
        <v>154</v>
      </c>
      <c r="D51" s="89" t="s">
        <v>155</v>
      </c>
      <c r="E51" s="272"/>
      <c r="F51" s="276"/>
      <c r="G51" s="277"/>
      <c r="H51" s="89" t="s">
        <v>148</v>
      </c>
      <c r="I51" s="89" t="s">
        <v>148</v>
      </c>
      <c r="J51"/>
      <c r="K51"/>
      <c r="L51"/>
      <c r="M51"/>
      <c r="N51"/>
      <c r="O51"/>
      <c r="P51"/>
      <c r="Q51"/>
      <c r="R51"/>
      <c r="S51"/>
      <c r="T51"/>
      <c r="U51"/>
      <c r="V51"/>
      <c r="W51"/>
      <c r="X51"/>
      <c r="Y51"/>
      <c r="Z51"/>
      <c r="AA51"/>
      <c r="AB51"/>
      <c r="AC51"/>
      <c r="AD51"/>
      <c r="AE51"/>
      <c r="AF51"/>
      <c r="AG51"/>
      <c r="AH51"/>
      <c r="AI51"/>
      <c r="AJ51"/>
      <c r="AK51"/>
      <c r="AL51"/>
      <c r="AM51"/>
    </row>
    <row r="52" spans="1:39" s="52" customFormat="1" ht="30" customHeight="1" x14ac:dyDescent="0.25">
      <c r="A52" s="69">
        <v>0.1</v>
      </c>
      <c r="B52" s="70" t="s">
        <v>156</v>
      </c>
      <c r="C52" s="9"/>
      <c r="D52" s="9"/>
      <c r="E52" s="278"/>
      <c r="F52" s="206"/>
      <c r="G52" s="207"/>
      <c r="H52" s="11"/>
      <c r="I52" s="11"/>
      <c r="J52" s="208" t="s">
        <v>157</v>
      </c>
      <c r="K52" s="209"/>
      <c r="L52" s="209"/>
      <c r="M52"/>
      <c r="N52"/>
      <c r="O52"/>
      <c r="P52"/>
      <c r="Q52"/>
      <c r="R52"/>
      <c r="S52"/>
      <c r="T52"/>
      <c r="U52"/>
      <c r="V52"/>
      <c r="W52"/>
      <c r="X52"/>
      <c r="Y52"/>
      <c r="Z52"/>
      <c r="AA52"/>
      <c r="AB52"/>
      <c r="AC52"/>
      <c r="AD52"/>
      <c r="AE52"/>
      <c r="AF52"/>
      <c r="AG52"/>
      <c r="AH52"/>
      <c r="AI52"/>
      <c r="AJ52"/>
      <c r="AK52"/>
      <c r="AL52"/>
      <c r="AM52"/>
    </row>
    <row r="53" spans="1:39" s="52" customFormat="1" ht="30" customHeight="1" x14ac:dyDescent="0.25">
      <c r="A53" s="71">
        <v>0.2</v>
      </c>
      <c r="B53" s="72" t="s">
        <v>158</v>
      </c>
      <c r="C53" s="9"/>
      <c r="D53" s="9"/>
      <c r="E53" s="279"/>
      <c r="F53" s="206"/>
      <c r="G53" s="207"/>
      <c r="H53" s="11"/>
      <c r="I53" s="11"/>
      <c r="J53" s="198"/>
      <c r="K53" s="199"/>
      <c r="L53" s="199"/>
      <c r="M53"/>
      <c r="N53"/>
      <c r="O53"/>
      <c r="P53"/>
      <c r="Q53"/>
      <c r="R53"/>
      <c r="S53"/>
      <c r="T53"/>
      <c r="U53"/>
      <c r="V53"/>
      <c r="W53"/>
      <c r="X53"/>
      <c r="Y53"/>
      <c r="Z53"/>
      <c r="AA53"/>
      <c r="AB53"/>
      <c r="AC53"/>
      <c r="AD53"/>
      <c r="AE53"/>
      <c r="AF53"/>
      <c r="AG53"/>
      <c r="AH53"/>
      <c r="AI53"/>
      <c r="AJ53"/>
      <c r="AK53"/>
      <c r="AL53"/>
      <c r="AM53"/>
    </row>
    <row r="54" spans="1:39" s="52" customFormat="1" ht="30" customHeight="1" x14ac:dyDescent="0.25">
      <c r="A54" s="71">
        <v>0.3</v>
      </c>
      <c r="B54" s="72" t="s">
        <v>159</v>
      </c>
      <c r="C54" s="9"/>
      <c r="D54" s="9"/>
      <c r="E54" s="279"/>
      <c r="F54" s="206"/>
      <c r="G54" s="207"/>
      <c r="H54" s="11"/>
      <c r="I54" s="11"/>
      <c r="J54" s="198"/>
      <c r="K54" s="199"/>
      <c r="L54" s="199"/>
      <c r="M54"/>
      <c r="N54"/>
      <c r="O54"/>
      <c r="P54"/>
      <c r="Q54"/>
      <c r="R54"/>
      <c r="S54"/>
      <c r="T54"/>
      <c r="U54"/>
      <c r="V54"/>
      <c r="W54"/>
      <c r="X54"/>
      <c r="Y54"/>
      <c r="Z54"/>
      <c r="AA54"/>
      <c r="AB54"/>
      <c r="AC54"/>
      <c r="AD54"/>
      <c r="AE54"/>
      <c r="AF54"/>
      <c r="AG54"/>
      <c r="AH54"/>
      <c r="AI54"/>
      <c r="AJ54"/>
      <c r="AK54"/>
      <c r="AL54"/>
      <c r="AM54"/>
    </row>
    <row r="55" spans="1:39" s="52" customFormat="1" ht="30" customHeight="1" x14ac:dyDescent="0.25">
      <c r="A55" s="71">
        <v>0.4</v>
      </c>
      <c r="B55" s="72" t="s">
        <v>160</v>
      </c>
      <c r="C55" s="9"/>
      <c r="D55" s="9"/>
      <c r="E55" s="280"/>
      <c r="F55" s="206"/>
      <c r="G55" s="207"/>
      <c r="H55" s="11"/>
      <c r="I55" s="11"/>
      <c r="J55" s="198"/>
      <c r="K55" s="199"/>
      <c r="L55" s="199"/>
      <c r="M55"/>
      <c r="N55"/>
      <c r="O55"/>
      <c r="P55"/>
      <c r="Q55"/>
      <c r="R55"/>
      <c r="S55"/>
      <c r="T55"/>
      <c r="U55"/>
      <c r="V55"/>
      <c r="W55"/>
      <c r="X55"/>
      <c r="Y55"/>
      <c r="Z55"/>
      <c r="AA55"/>
      <c r="AB55"/>
      <c r="AC55"/>
      <c r="AD55"/>
      <c r="AE55"/>
      <c r="AF55"/>
      <c r="AG55"/>
      <c r="AH55"/>
      <c r="AI55"/>
      <c r="AJ55"/>
      <c r="AK55"/>
      <c r="AL55"/>
      <c r="AM55"/>
    </row>
    <row r="56" spans="1:39" s="52" customFormat="1" ht="30" customHeight="1" x14ac:dyDescent="0.25">
      <c r="A56" s="71">
        <v>1</v>
      </c>
      <c r="B56" s="72" t="s">
        <v>161</v>
      </c>
      <c r="C56" s="9" t="s">
        <v>310</v>
      </c>
      <c r="D56" s="9">
        <v>72750</v>
      </c>
      <c r="E56" s="9" t="s">
        <v>321</v>
      </c>
      <c r="F56" s="206" t="s">
        <v>323</v>
      </c>
      <c r="G56" s="207"/>
      <c r="H56" s="11">
        <v>0</v>
      </c>
      <c r="I56" s="11">
        <v>69113</v>
      </c>
      <c r="J56" s="198"/>
      <c r="K56" s="199"/>
      <c r="L56" s="199"/>
      <c r="M56"/>
      <c r="N56"/>
      <c r="O56"/>
      <c r="P56"/>
      <c r="Q56"/>
      <c r="R56"/>
      <c r="S56"/>
      <c r="T56"/>
      <c r="U56"/>
      <c r="V56"/>
      <c r="W56"/>
      <c r="X56"/>
      <c r="Y56"/>
      <c r="Z56"/>
      <c r="AA56"/>
      <c r="AB56"/>
      <c r="AC56"/>
      <c r="AD56"/>
      <c r="AE56"/>
      <c r="AF56"/>
      <c r="AG56"/>
      <c r="AH56"/>
      <c r="AI56"/>
      <c r="AJ56"/>
      <c r="AK56"/>
      <c r="AL56"/>
      <c r="AM56"/>
    </row>
    <row r="57" spans="1:39" s="52" customFormat="1" ht="30" customHeight="1" x14ac:dyDescent="0.25">
      <c r="A57" s="71"/>
      <c r="B57" s="72"/>
      <c r="C57" s="9" t="s">
        <v>311</v>
      </c>
      <c r="D57" s="9">
        <v>648000</v>
      </c>
      <c r="E57" s="9" t="s">
        <v>321</v>
      </c>
      <c r="F57" s="109" t="s">
        <v>314</v>
      </c>
      <c r="G57" s="110"/>
      <c r="H57" s="11">
        <v>0</v>
      </c>
      <c r="I57" s="11">
        <v>615600</v>
      </c>
      <c r="J57" s="111"/>
      <c r="K57" s="95"/>
      <c r="L57" s="95"/>
      <c r="M57"/>
      <c r="N57"/>
      <c r="O57"/>
      <c r="P57"/>
      <c r="Q57"/>
      <c r="R57"/>
      <c r="S57"/>
      <c r="T57"/>
      <c r="U57"/>
      <c r="V57"/>
      <c r="W57"/>
      <c r="X57"/>
      <c r="Y57"/>
      <c r="Z57"/>
      <c r="AA57"/>
      <c r="AB57"/>
      <c r="AC57"/>
      <c r="AD57"/>
      <c r="AE57"/>
      <c r="AF57"/>
      <c r="AG57"/>
      <c r="AH57"/>
      <c r="AI57"/>
      <c r="AJ57"/>
      <c r="AK57"/>
      <c r="AL57"/>
      <c r="AM57"/>
    </row>
    <row r="58" spans="1:39" s="52" customFormat="1" ht="30" customHeight="1" x14ac:dyDescent="0.25">
      <c r="A58" s="71"/>
      <c r="B58" s="72"/>
      <c r="C58" s="9" t="s">
        <v>312</v>
      </c>
      <c r="D58" s="9">
        <v>4725</v>
      </c>
      <c r="E58" s="9" t="s">
        <v>321</v>
      </c>
      <c r="F58" s="109" t="s">
        <v>315</v>
      </c>
      <c r="G58" s="110"/>
      <c r="H58" s="11">
        <v>0</v>
      </c>
      <c r="I58" s="11">
        <v>0</v>
      </c>
      <c r="J58" s="111"/>
      <c r="K58" s="95"/>
      <c r="L58" s="95"/>
      <c r="M58"/>
      <c r="N58"/>
      <c r="O58"/>
      <c r="P58"/>
      <c r="Q58"/>
      <c r="R58"/>
      <c r="S58"/>
      <c r="T58"/>
      <c r="U58"/>
      <c r="V58"/>
      <c r="W58"/>
      <c r="X58"/>
      <c r="Y58"/>
      <c r="Z58"/>
      <c r="AA58"/>
      <c r="AB58"/>
      <c r="AC58"/>
      <c r="AD58"/>
      <c r="AE58"/>
      <c r="AF58"/>
      <c r="AG58"/>
      <c r="AH58"/>
      <c r="AI58"/>
      <c r="AJ58"/>
      <c r="AK58"/>
      <c r="AL58"/>
      <c r="AM58"/>
    </row>
    <row r="59" spans="1:39" s="52" customFormat="1" ht="30" customHeight="1" x14ac:dyDescent="0.25">
      <c r="A59" s="71"/>
      <c r="B59" s="72"/>
      <c r="C59" s="9" t="s">
        <v>313</v>
      </c>
      <c r="D59" s="9">
        <v>1656000</v>
      </c>
      <c r="E59" s="9" t="s">
        <v>321</v>
      </c>
      <c r="F59" s="109" t="s">
        <v>314</v>
      </c>
      <c r="G59" s="110"/>
      <c r="H59" s="11">
        <v>0</v>
      </c>
      <c r="I59" s="11">
        <v>1573200</v>
      </c>
      <c r="J59" s="111"/>
      <c r="K59" s="95"/>
      <c r="L59" s="95"/>
      <c r="M59"/>
      <c r="N59"/>
      <c r="O59"/>
      <c r="P59"/>
      <c r="Q59"/>
      <c r="R59"/>
      <c r="S59"/>
      <c r="T59"/>
      <c r="U59"/>
      <c r="V59"/>
      <c r="W59"/>
      <c r="X59"/>
      <c r="Y59"/>
      <c r="Z59"/>
      <c r="AA59"/>
      <c r="AB59"/>
      <c r="AC59"/>
      <c r="AD59"/>
      <c r="AE59"/>
      <c r="AF59"/>
      <c r="AG59"/>
      <c r="AH59"/>
      <c r="AI59"/>
      <c r="AJ59"/>
      <c r="AK59"/>
      <c r="AL59"/>
      <c r="AM59"/>
    </row>
    <row r="60" spans="1:39" s="52" customFormat="1" ht="30" customHeight="1" x14ac:dyDescent="0.25">
      <c r="A60" s="71">
        <v>2.1</v>
      </c>
      <c r="B60" s="72" t="s">
        <v>162</v>
      </c>
      <c r="C60" s="9" t="s">
        <v>310</v>
      </c>
      <c r="D60" s="9">
        <v>48750</v>
      </c>
      <c r="E60" s="9" t="s">
        <v>321</v>
      </c>
      <c r="F60" s="206" t="s">
        <v>323</v>
      </c>
      <c r="G60" s="207"/>
      <c r="H60" s="11">
        <v>0</v>
      </c>
      <c r="I60" s="11">
        <v>46303</v>
      </c>
      <c r="J60" s="198"/>
      <c r="K60" s="199"/>
      <c r="L60" s="199"/>
      <c r="M60"/>
      <c r="N60"/>
      <c r="O60"/>
      <c r="P60"/>
      <c r="Q60"/>
      <c r="R60"/>
      <c r="S60"/>
      <c r="T60"/>
      <c r="U60"/>
      <c r="V60"/>
      <c r="W60"/>
      <c r="X60"/>
      <c r="Y60"/>
      <c r="Z60"/>
      <c r="AA60"/>
      <c r="AB60"/>
      <c r="AC60"/>
      <c r="AD60"/>
      <c r="AE60"/>
      <c r="AF60"/>
      <c r="AG60"/>
      <c r="AH60"/>
      <c r="AI60"/>
      <c r="AJ60"/>
      <c r="AK60"/>
      <c r="AL60"/>
      <c r="AM60"/>
    </row>
    <row r="61" spans="1:39" s="52" customFormat="1" ht="30" customHeight="1" x14ac:dyDescent="0.25">
      <c r="A61" s="71"/>
      <c r="B61" s="72"/>
      <c r="C61" s="9" t="s">
        <v>322</v>
      </c>
      <c r="D61" s="9">
        <v>11502</v>
      </c>
      <c r="E61" s="9" t="s">
        <v>321</v>
      </c>
      <c r="F61" s="109" t="s">
        <v>314</v>
      </c>
      <c r="G61" s="110"/>
      <c r="H61" s="11">
        <v>0</v>
      </c>
      <c r="I61" s="11">
        <v>21854</v>
      </c>
      <c r="J61" s="111"/>
      <c r="K61" s="95"/>
      <c r="L61" s="95"/>
      <c r="M61"/>
      <c r="N61"/>
      <c r="O61"/>
      <c r="P61"/>
      <c r="Q61"/>
      <c r="R61"/>
      <c r="S61"/>
      <c r="T61"/>
      <c r="U61"/>
      <c r="V61"/>
      <c r="W61"/>
      <c r="X61"/>
      <c r="Y61"/>
      <c r="Z61"/>
      <c r="AA61"/>
      <c r="AB61"/>
      <c r="AC61"/>
      <c r="AD61"/>
      <c r="AE61"/>
      <c r="AF61"/>
      <c r="AG61"/>
      <c r="AH61"/>
      <c r="AI61"/>
      <c r="AJ61"/>
      <c r="AK61"/>
      <c r="AL61"/>
      <c r="AM61"/>
    </row>
    <row r="62" spans="1:39" s="52" customFormat="1" ht="30" customHeight="1" x14ac:dyDescent="0.25">
      <c r="A62" s="71"/>
      <c r="B62" s="72"/>
      <c r="C62" s="9" t="s">
        <v>313</v>
      </c>
      <c r="D62" s="9">
        <v>360000</v>
      </c>
      <c r="E62" s="9" t="s">
        <v>321</v>
      </c>
      <c r="F62" s="109" t="s">
        <v>314</v>
      </c>
      <c r="G62" s="110"/>
      <c r="H62" s="11">
        <v>0</v>
      </c>
      <c r="I62" s="11">
        <v>342000</v>
      </c>
      <c r="J62" s="111"/>
      <c r="K62" s="95"/>
      <c r="L62" s="95"/>
      <c r="M62"/>
      <c r="N62"/>
      <c r="O62"/>
      <c r="P62"/>
      <c r="Q62"/>
      <c r="R62"/>
      <c r="S62"/>
      <c r="T62"/>
      <c r="U62"/>
      <c r="V62"/>
      <c r="W62"/>
      <c r="X62"/>
      <c r="Y62"/>
      <c r="Z62"/>
      <c r="AA62"/>
      <c r="AB62"/>
      <c r="AC62"/>
      <c r="AD62"/>
      <c r="AE62"/>
      <c r="AF62"/>
      <c r="AG62"/>
      <c r="AH62"/>
      <c r="AI62"/>
      <c r="AJ62"/>
      <c r="AK62"/>
      <c r="AL62"/>
      <c r="AM62"/>
    </row>
    <row r="63" spans="1:39" s="52" customFormat="1" ht="30" customHeight="1" x14ac:dyDescent="0.25">
      <c r="A63" s="71">
        <v>2.2000000000000002</v>
      </c>
      <c r="B63" s="72" t="s">
        <v>163</v>
      </c>
      <c r="C63" s="9" t="s">
        <v>325</v>
      </c>
      <c r="D63" s="9">
        <v>106.88</v>
      </c>
      <c r="E63" s="9" t="s">
        <v>321</v>
      </c>
      <c r="F63" s="206" t="s">
        <v>331</v>
      </c>
      <c r="G63" s="207"/>
      <c r="H63" s="11">
        <v>0</v>
      </c>
      <c r="I63" s="11">
        <v>203</v>
      </c>
      <c r="J63" s="198"/>
      <c r="K63" s="199"/>
      <c r="L63" s="199"/>
      <c r="M63"/>
      <c r="N63"/>
      <c r="O63"/>
      <c r="P63"/>
      <c r="Q63"/>
      <c r="R63"/>
      <c r="S63"/>
      <c r="T63"/>
      <c r="U63"/>
      <c r="V63"/>
      <c r="W63"/>
      <c r="X63"/>
      <c r="Y63"/>
      <c r="Z63"/>
      <c r="AA63"/>
      <c r="AB63"/>
      <c r="AC63"/>
      <c r="AD63"/>
      <c r="AE63"/>
      <c r="AF63"/>
      <c r="AG63"/>
      <c r="AH63"/>
      <c r="AI63"/>
      <c r="AJ63"/>
      <c r="AK63"/>
      <c r="AL63"/>
      <c r="AM63"/>
    </row>
    <row r="64" spans="1:39" s="52" customFormat="1" ht="30" customHeight="1" x14ac:dyDescent="0.25">
      <c r="A64" s="71"/>
      <c r="B64" s="72"/>
      <c r="C64" s="9" t="s">
        <v>311</v>
      </c>
      <c r="D64" s="9">
        <v>19200</v>
      </c>
      <c r="E64" s="9" t="s">
        <v>321</v>
      </c>
      <c r="F64" s="109" t="s">
        <v>327</v>
      </c>
      <c r="G64" s="110"/>
      <c r="H64" s="11">
        <v>0</v>
      </c>
      <c r="I64" s="11">
        <v>18240</v>
      </c>
      <c r="J64" s="111"/>
      <c r="K64" s="95"/>
      <c r="L64" s="95"/>
      <c r="M64"/>
      <c r="N64"/>
      <c r="O64"/>
      <c r="P64"/>
      <c r="Q64"/>
      <c r="R64"/>
      <c r="S64"/>
      <c r="T64"/>
      <c r="U64"/>
      <c r="V64"/>
      <c r="W64"/>
      <c r="X64"/>
      <c r="Y64"/>
      <c r="Z64"/>
      <c r="AA64"/>
      <c r="AB64"/>
      <c r="AC64"/>
      <c r="AD64"/>
      <c r="AE64"/>
      <c r="AF64"/>
      <c r="AG64"/>
      <c r="AH64"/>
      <c r="AI64"/>
      <c r="AJ64"/>
      <c r="AK64"/>
      <c r="AL64"/>
      <c r="AM64"/>
    </row>
    <row r="65" spans="1:39" s="52" customFormat="1" ht="30" customHeight="1" x14ac:dyDescent="0.25">
      <c r="A65" s="71"/>
      <c r="B65" s="72"/>
      <c r="C65" s="9" t="s">
        <v>310</v>
      </c>
      <c r="D65" s="9">
        <v>1000</v>
      </c>
      <c r="E65" s="9" t="s">
        <v>321</v>
      </c>
      <c r="F65" s="206" t="s">
        <v>323</v>
      </c>
      <c r="G65" s="207"/>
      <c r="H65" s="11">
        <v>0</v>
      </c>
      <c r="I65" s="11">
        <v>950</v>
      </c>
      <c r="J65" s="111"/>
      <c r="K65" s="95"/>
      <c r="L65" s="95"/>
      <c r="M65"/>
      <c r="N65"/>
      <c r="O65"/>
      <c r="P65"/>
      <c r="Q65"/>
      <c r="R65"/>
      <c r="S65"/>
      <c r="T65"/>
      <c r="U65"/>
      <c r="V65"/>
      <c r="W65"/>
      <c r="X65"/>
      <c r="Y65"/>
      <c r="Z65"/>
      <c r="AA65"/>
      <c r="AB65"/>
      <c r="AC65"/>
      <c r="AD65"/>
      <c r="AE65"/>
      <c r="AF65"/>
      <c r="AG65"/>
      <c r="AH65"/>
      <c r="AI65"/>
      <c r="AJ65"/>
      <c r="AK65"/>
      <c r="AL65"/>
      <c r="AM65"/>
    </row>
    <row r="66" spans="1:39" s="52" customFormat="1" ht="30" customHeight="1" x14ac:dyDescent="0.25">
      <c r="A66" s="71">
        <v>2.2999999999999998</v>
      </c>
      <c r="B66" s="72" t="s">
        <v>164</v>
      </c>
      <c r="C66" s="9" t="s">
        <v>328</v>
      </c>
      <c r="D66" s="9">
        <v>21645</v>
      </c>
      <c r="E66" s="9" t="s">
        <v>321</v>
      </c>
      <c r="F66" s="206" t="s">
        <v>331</v>
      </c>
      <c r="G66" s="207"/>
      <c r="H66" s="11">
        <v>0</v>
      </c>
      <c r="I66" s="11">
        <v>20563</v>
      </c>
      <c r="J66" s="198"/>
      <c r="K66" s="199"/>
      <c r="L66" s="199"/>
      <c r="M66"/>
      <c r="N66"/>
      <c r="O66"/>
      <c r="P66"/>
      <c r="Q66"/>
      <c r="R66"/>
      <c r="S66"/>
      <c r="T66"/>
      <c r="U66"/>
      <c r="V66"/>
      <c r="W66"/>
      <c r="X66"/>
      <c r="Y66"/>
      <c r="Z66"/>
      <c r="AA66"/>
      <c r="AB66"/>
      <c r="AC66"/>
      <c r="AD66"/>
      <c r="AE66"/>
      <c r="AF66"/>
      <c r="AG66"/>
      <c r="AH66"/>
      <c r="AI66"/>
      <c r="AJ66"/>
      <c r="AK66"/>
      <c r="AL66"/>
      <c r="AM66"/>
    </row>
    <row r="67" spans="1:39" s="52" customFormat="1" ht="30" customHeight="1" x14ac:dyDescent="0.25">
      <c r="A67" s="71"/>
      <c r="B67" s="72"/>
      <c r="C67" s="9" t="s">
        <v>329</v>
      </c>
      <c r="D67" s="9">
        <v>3702.5</v>
      </c>
      <c r="E67" s="9" t="s">
        <v>321</v>
      </c>
      <c r="F67" s="109" t="s">
        <v>330</v>
      </c>
      <c r="G67" s="110"/>
      <c r="H67" s="11">
        <v>0</v>
      </c>
      <c r="I67" s="11">
        <v>3517</v>
      </c>
      <c r="J67" s="111"/>
      <c r="K67" s="95"/>
      <c r="L67" s="95"/>
      <c r="M67"/>
      <c r="N67"/>
      <c r="O67"/>
      <c r="P67"/>
      <c r="Q67"/>
      <c r="R67"/>
      <c r="S67"/>
      <c r="T67"/>
      <c r="U67"/>
      <c r="V67"/>
      <c r="W67"/>
      <c r="X67"/>
      <c r="Y67"/>
      <c r="Z67"/>
      <c r="AA67"/>
      <c r="AB67"/>
      <c r="AC67"/>
      <c r="AD67"/>
      <c r="AE67"/>
      <c r="AF67"/>
      <c r="AG67"/>
      <c r="AH67"/>
      <c r="AI67"/>
      <c r="AJ67"/>
      <c r="AK67"/>
      <c r="AL67"/>
      <c r="AM67"/>
    </row>
    <row r="68" spans="1:39" s="52" customFormat="1" ht="30" customHeight="1" x14ac:dyDescent="0.25">
      <c r="A68" s="71"/>
      <c r="B68" s="72"/>
      <c r="C68" s="9"/>
      <c r="D68" s="9"/>
      <c r="E68" s="9"/>
      <c r="F68" s="109"/>
      <c r="G68" s="110"/>
      <c r="H68" s="11"/>
      <c r="I68" s="11"/>
      <c r="J68" s="111"/>
      <c r="K68" s="95"/>
      <c r="L68" s="95"/>
      <c r="M68"/>
      <c r="N68"/>
      <c r="O68"/>
      <c r="P68"/>
      <c r="Q68"/>
      <c r="R68"/>
      <c r="S68"/>
      <c r="T68"/>
      <c r="U68"/>
      <c r="V68"/>
      <c r="W68"/>
      <c r="X68"/>
      <c r="Y68"/>
      <c r="Z68"/>
      <c r="AA68"/>
      <c r="AB68"/>
      <c r="AC68"/>
      <c r="AD68"/>
      <c r="AE68"/>
      <c r="AF68"/>
      <c r="AG68"/>
      <c r="AH68"/>
      <c r="AI68"/>
      <c r="AJ68"/>
      <c r="AK68"/>
      <c r="AL68"/>
      <c r="AM68"/>
    </row>
    <row r="69" spans="1:39" s="52" customFormat="1" ht="30" customHeight="1" x14ac:dyDescent="0.25">
      <c r="A69" s="71">
        <v>2.4</v>
      </c>
      <c r="B69" s="72" t="s">
        <v>165</v>
      </c>
      <c r="C69" s="9" t="s">
        <v>332</v>
      </c>
      <c r="D69" s="9">
        <v>3930</v>
      </c>
      <c r="E69" s="9" t="s">
        <v>321</v>
      </c>
      <c r="F69" s="206" t="s">
        <v>333</v>
      </c>
      <c r="G69" s="207"/>
      <c r="H69" s="11">
        <v>0</v>
      </c>
      <c r="I69" s="11">
        <v>3734</v>
      </c>
      <c r="J69" s="198"/>
      <c r="K69" s="199"/>
      <c r="L69" s="199"/>
      <c r="M69"/>
      <c r="N69"/>
      <c r="O69"/>
      <c r="P69"/>
      <c r="Q69"/>
      <c r="R69"/>
      <c r="S69"/>
      <c r="T69"/>
      <c r="U69"/>
      <c r="V69"/>
      <c r="W69"/>
      <c r="X69"/>
      <c r="Y69"/>
      <c r="Z69"/>
      <c r="AA69"/>
      <c r="AB69"/>
      <c r="AC69"/>
      <c r="AD69"/>
      <c r="AE69"/>
      <c r="AF69"/>
      <c r="AG69"/>
      <c r="AH69"/>
      <c r="AI69"/>
      <c r="AJ69"/>
      <c r="AK69"/>
      <c r="AL69"/>
      <c r="AM69"/>
    </row>
    <row r="70" spans="1:39" s="52" customFormat="1" ht="30" customHeight="1" x14ac:dyDescent="0.25">
      <c r="A70" s="71">
        <v>2.5</v>
      </c>
      <c r="B70" s="72" t="s">
        <v>166</v>
      </c>
      <c r="C70" s="9" t="s">
        <v>334</v>
      </c>
      <c r="D70" s="9">
        <v>218448</v>
      </c>
      <c r="E70" s="9" t="s">
        <v>321</v>
      </c>
      <c r="F70" s="206" t="s">
        <v>327</v>
      </c>
      <c r="G70" s="207"/>
      <c r="H70" s="11">
        <v>0</v>
      </c>
      <c r="I70" s="11">
        <v>207526</v>
      </c>
      <c r="J70" s="198"/>
      <c r="K70" s="199"/>
      <c r="L70" s="199"/>
      <c r="M70"/>
      <c r="N70"/>
      <c r="O70"/>
      <c r="P70"/>
      <c r="Q70"/>
      <c r="R70"/>
      <c r="S70"/>
      <c r="T70"/>
      <c r="U70"/>
      <c r="V70"/>
      <c r="W70"/>
      <c r="X70"/>
      <c r="Y70"/>
      <c r="Z70"/>
      <c r="AA70"/>
      <c r="AB70"/>
      <c r="AC70"/>
      <c r="AD70"/>
      <c r="AE70"/>
      <c r="AF70"/>
      <c r="AG70"/>
      <c r="AH70"/>
      <c r="AI70"/>
      <c r="AJ70"/>
      <c r="AK70"/>
      <c r="AL70"/>
      <c r="AM70"/>
    </row>
    <row r="71" spans="1:39" s="52" customFormat="1" ht="30" customHeight="1" x14ac:dyDescent="0.25">
      <c r="A71" s="71"/>
      <c r="B71" s="72"/>
      <c r="C71" s="9" t="s">
        <v>335</v>
      </c>
      <c r="D71" s="9">
        <v>352485</v>
      </c>
      <c r="E71" s="9" t="s">
        <v>321</v>
      </c>
      <c r="F71" s="109" t="s">
        <v>330</v>
      </c>
      <c r="G71" s="110"/>
      <c r="H71" s="11">
        <v>0</v>
      </c>
      <c r="I71" s="11">
        <v>334861</v>
      </c>
      <c r="J71" s="111"/>
      <c r="K71" s="95"/>
      <c r="L71" s="95"/>
      <c r="M71"/>
      <c r="N71"/>
      <c r="O71"/>
      <c r="P71"/>
      <c r="Q71"/>
      <c r="R71"/>
      <c r="S71"/>
      <c r="T71"/>
      <c r="U71"/>
      <c r="V71"/>
      <c r="W71"/>
      <c r="X71"/>
      <c r="Y71"/>
      <c r="Z71"/>
      <c r="AA71"/>
      <c r="AB71"/>
      <c r="AC71"/>
      <c r="AD71"/>
      <c r="AE71"/>
      <c r="AF71"/>
      <c r="AG71"/>
      <c r="AH71"/>
      <c r="AI71"/>
      <c r="AJ71"/>
      <c r="AK71"/>
      <c r="AL71"/>
      <c r="AM71"/>
    </row>
    <row r="72" spans="1:39" s="52" customFormat="1" ht="30" customHeight="1" x14ac:dyDescent="0.25">
      <c r="A72" s="71"/>
      <c r="B72" s="72"/>
      <c r="C72" s="9" t="s">
        <v>328</v>
      </c>
      <c r="D72" s="9">
        <v>112.48</v>
      </c>
      <c r="E72" s="9" t="s">
        <v>321</v>
      </c>
      <c r="F72" s="109" t="s">
        <v>331</v>
      </c>
      <c r="G72" s="110"/>
      <c r="H72" s="11">
        <v>0</v>
      </c>
      <c r="I72" s="11">
        <v>107</v>
      </c>
      <c r="J72" s="111"/>
      <c r="K72" s="95"/>
      <c r="L72" s="95"/>
      <c r="M72"/>
      <c r="N72"/>
      <c r="O72"/>
      <c r="P72"/>
      <c r="Q72"/>
      <c r="R72"/>
      <c r="S72"/>
      <c r="T72"/>
      <c r="U72"/>
      <c r="V72"/>
      <c r="W72"/>
      <c r="X72"/>
      <c r="Y72"/>
      <c r="Z72"/>
      <c r="AA72"/>
      <c r="AB72"/>
      <c r="AC72"/>
      <c r="AD72"/>
      <c r="AE72"/>
      <c r="AF72"/>
      <c r="AG72"/>
      <c r="AH72"/>
      <c r="AI72"/>
      <c r="AJ72"/>
      <c r="AK72"/>
      <c r="AL72"/>
      <c r="AM72"/>
    </row>
    <row r="73" spans="1:39" s="52" customFormat="1" ht="30" customHeight="1" x14ac:dyDescent="0.25">
      <c r="A73" s="71">
        <v>2.6</v>
      </c>
      <c r="B73" s="72" t="s">
        <v>167</v>
      </c>
      <c r="C73" s="9" t="s">
        <v>336</v>
      </c>
      <c r="D73" s="9">
        <v>3375</v>
      </c>
      <c r="E73" s="9" t="s">
        <v>321</v>
      </c>
      <c r="F73" s="206" t="s">
        <v>331</v>
      </c>
      <c r="G73" s="207"/>
      <c r="H73" s="11">
        <v>0</v>
      </c>
      <c r="I73" s="11">
        <v>6413</v>
      </c>
      <c r="J73" s="198"/>
      <c r="K73" s="199"/>
      <c r="L73" s="199"/>
      <c r="M73"/>
      <c r="N73"/>
      <c r="O73"/>
      <c r="P73"/>
      <c r="Q73"/>
      <c r="R73"/>
      <c r="S73"/>
      <c r="T73"/>
      <c r="U73"/>
      <c r="V73"/>
      <c r="W73"/>
      <c r="X73"/>
      <c r="Y73"/>
      <c r="Z73"/>
      <c r="AA73"/>
      <c r="AB73"/>
      <c r="AC73"/>
      <c r="AD73"/>
      <c r="AE73"/>
      <c r="AF73"/>
      <c r="AG73"/>
      <c r="AH73"/>
      <c r="AI73"/>
      <c r="AJ73"/>
      <c r="AK73"/>
      <c r="AL73"/>
      <c r="AM73"/>
    </row>
    <row r="74" spans="1:39" s="52" customFormat="1" ht="30" customHeight="1" x14ac:dyDescent="0.25">
      <c r="A74" s="71"/>
      <c r="B74" s="72"/>
      <c r="C74" s="9" t="s">
        <v>337</v>
      </c>
      <c r="D74" s="9">
        <v>1848</v>
      </c>
      <c r="E74" s="9" t="s">
        <v>321</v>
      </c>
      <c r="F74" s="109" t="s">
        <v>331</v>
      </c>
      <c r="G74" s="110"/>
      <c r="H74" s="11">
        <v>0</v>
      </c>
      <c r="I74" s="11">
        <v>3511</v>
      </c>
      <c r="J74" s="111"/>
      <c r="K74" s="95"/>
      <c r="L74" s="95"/>
      <c r="M74"/>
      <c r="N74"/>
      <c r="O74"/>
      <c r="P74"/>
      <c r="Q74"/>
      <c r="R74"/>
      <c r="S74"/>
      <c r="T74"/>
      <c r="U74"/>
      <c r="V74"/>
      <c r="W74"/>
      <c r="X74"/>
      <c r="Y74"/>
      <c r="Z74"/>
      <c r="AA74"/>
      <c r="AB74"/>
      <c r="AC74"/>
      <c r="AD74"/>
      <c r="AE74"/>
      <c r="AF74"/>
      <c r="AG74"/>
      <c r="AH74"/>
      <c r="AI74"/>
      <c r="AJ74"/>
      <c r="AK74"/>
      <c r="AL74"/>
      <c r="AM74"/>
    </row>
    <row r="75" spans="1:39" s="52" customFormat="1" ht="30" customHeight="1" x14ac:dyDescent="0.25">
      <c r="A75" s="71">
        <v>2.7</v>
      </c>
      <c r="B75" s="72" t="s">
        <v>168</v>
      </c>
      <c r="C75" s="9" t="s">
        <v>329</v>
      </c>
      <c r="D75" s="9">
        <v>76917.919999999998</v>
      </c>
      <c r="E75" s="9" t="s">
        <v>321</v>
      </c>
      <c r="F75" s="206" t="s">
        <v>331</v>
      </c>
      <c r="G75" s="207"/>
      <c r="H75" s="11">
        <v>0</v>
      </c>
      <c r="I75" s="11">
        <v>73072</v>
      </c>
      <c r="J75" s="198"/>
      <c r="K75" s="199"/>
      <c r="L75" s="199"/>
      <c r="M75"/>
      <c r="N75"/>
      <c r="O75"/>
      <c r="P75"/>
      <c r="Q75"/>
      <c r="R75"/>
      <c r="S75"/>
      <c r="T75"/>
      <c r="U75"/>
      <c r="V75"/>
      <c r="W75"/>
      <c r="X75"/>
      <c r="Y75"/>
      <c r="Z75"/>
      <c r="AA75"/>
      <c r="AB75"/>
      <c r="AC75"/>
      <c r="AD75"/>
      <c r="AE75"/>
      <c r="AF75"/>
      <c r="AG75"/>
      <c r="AH75"/>
      <c r="AI75"/>
      <c r="AJ75"/>
      <c r="AK75"/>
      <c r="AL75"/>
      <c r="AM75"/>
    </row>
    <row r="76" spans="1:39" s="52" customFormat="1" ht="30" customHeight="1" x14ac:dyDescent="0.25">
      <c r="A76" s="71">
        <v>2.8</v>
      </c>
      <c r="B76" s="72" t="s">
        <v>169</v>
      </c>
      <c r="C76" s="9"/>
      <c r="D76" s="9"/>
      <c r="E76" s="9" t="s">
        <v>321</v>
      </c>
      <c r="F76" s="206"/>
      <c r="G76" s="207"/>
      <c r="H76" s="11"/>
      <c r="I76" s="11"/>
      <c r="J76" s="198"/>
      <c r="K76" s="199"/>
      <c r="L76" s="199"/>
      <c r="M76"/>
      <c r="N76"/>
      <c r="O76"/>
      <c r="P76"/>
      <c r="Q76"/>
      <c r="R76"/>
      <c r="S76"/>
      <c r="T76"/>
      <c r="U76"/>
      <c r="V76"/>
      <c r="W76"/>
      <c r="X76"/>
      <c r="Y76"/>
      <c r="Z76"/>
      <c r="AA76"/>
      <c r="AB76"/>
      <c r="AC76"/>
      <c r="AD76"/>
      <c r="AE76"/>
      <c r="AF76"/>
      <c r="AG76"/>
      <c r="AH76"/>
      <c r="AI76"/>
      <c r="AJ76"/>
      <c r="AK76"/>
      <c r="AL76"/>
      <c r="AM76"/>
    </row>
    <row r="77" spans="1:39" s="52" customFormat="1" ht="30" customHeight="1" x14ac:dyDescent="0.25">
      <c r="A77" s="71">
        <v>3</v>
      </c>
      <c r="B77" s="72" t="s">
        <v>170</v>
      </c>
      <c r="C77" s="9"/>
      <c r="D77" s="9"/>
      <c r="E77" s="9" t="s">
        <v>321</v>
      </c>
      <c r="F77" s="206"/>
      <c r="G77" s="207"/>
      <c r="H77" s="11"/>
      <c r="I77" s="11"/>
      <c r="J77" s="198"/>
      <c r="K77" s="199"/>
      <c r="L77" s="199"/>
      <c r="M77"/>
      <c r="N77"/>
      <c r="O77"/>
      <c r="P77"/>
      <c r="Q77"/>
      <c r="R77"/>
      <c r="S77"/>
      <c r="T77"/>
      <c r="U77"/>
      <c r="V77"/>
      <c r="W77"/>
      <c r="X77"/>
      <c r="Y77"/>
      <c r="Z77"/>
      <c r="AA77"/>
      <c r="AB77"/>
      <c r="AC77"/>
      <c r="AD77"/>
      <c r="AE77"/>
      <c r="AF77"/>
      <c r="AG77"/>
      <c r="AH77"/>
      <c r="AI77"/>
      <c r="AJ77"/>
      <c r="AK77"/>
      <c r="AL77"/>
      <c r="AM77"/>
    </row>
    <row r="78" spans="1:39" s="52" customFormat="1" ht="30" customHeight="1" x14ac:dyDescent="0.25">
      <c r="A78" s="71">
        <v>4</v>
      </c>
      <c r="B78" s="72" t="s">
        <v>171</v>
      </c>
      <c r="C78" s="9"/>
      <c r="D78" s="9"/>
      <c r="E78" s="9" t="s">
        <v>321</v>
      </c>
      <c r="F78" s="206"/>
      <c r="G78" s="207"/>
      <c r="H78" s="11"/>
      <c r="I78" s="11"/>
      <c r="J78" s="198"/>
      <c r="K78" s="199"/>
      <c r="L78" s="199"/>
      <c r="M78"/>
      <c r="N78"/>
      <c r="O78"/>
      <c r="P78"/>
      <c r="Q78"/>
      <c r="R78"/>
      <c r="S78"/>
      <c r="T78"/>
      <c r="U78"/>
      <c r="V78"/>
      <c r="W78"/>
      <c r="X78"/>
      <c r="Y78"/>
      <c r="Z78"/>
      <c r="AA78"/>
      <c r="AB78"/>
      <c r="AC78"/>
      <c r="AD78"/>
      <c r="AE78"/>
      <c r="AF78"/>
      <c r="AG78"/>
      <c r="AH78"/>
      <c r="AI78"/>
      <c r="AJ78"/>
      <c r="AK78"/>
      <c r="AL78"/>
      <c r="AM78"/>
    </row>
    <row r="79" spans="1:39" s="52" customFormat="1" ht="30" customHeight="1" x14ac:dyDescent="0.25">
      <c r="A79" s="71">
        <v>5</v>
      </c>
      <c r="B79" s="72" t="s">
        <v>172</v>
      </c>
      <c r="C79" s="9" t="s">
        <v>338</v>
      </c>
      <c r="D79" s="9">
        <v>1756.5910000000001</v>
      </c>
      <c r="E79" s="9" t="s">
        <v>321</v>
      </c>
      <c r="F79" s="206" t="s">
        <v>331</v>
      </c>
      <c r="G79" s="207"/>
      <c r="H79" s="11">
        <v>0</v>
      </c>
      <c r="I79" s="11">
        <v>11027</v>
      </c>
      <c r="J79" s="198"/>
      <c r="K79" s="199"/>
      <c r="L79" s="199"/>
      <c r="M79"/>
      <c r="N79"/>
      <c r="O79"/>
      <c r="P79"/>
      <c r="Q79"/>
      <c r="R79"/>
      <c r="S79"/>
      <c r="T79"/>
      <c r="U79"/>
      <c r="V79"/>
      <c r="W79"/>
      <c r="X79"/>
      <c r="Y79"/>
      <c r="Z79"/>
      <c r="AA79"/>
      <c r="AB79"/>
      <c r="AC79"/>
      <c r="AD79"/>
      <c r="AE79"/>
      <c r="AF79"/>
      <c r="AG79"/>
      <c r="AH79"/>
      <c r="AI79"/>
      <c r="AJ79"/>
      <c r="AK79"/>
      <c r="AL79"/>
      <c r="AM79"/>
    </row>
    <row r="80" spans="1:39" s="52" customFormat="1" ht="30" customHeight="1" x14ac:dyDescent="0.25">
      <c r="A80" s="71"/>
      <c r="B80" s="72"/>
      <c r="C80" s="9" t="s">
        <v>339</v>
      </c>
      <c r="D80" s="9">
        <v>2149.2999999999997</v>
      </c>
      <c r="E80" s="9" t="s">
        <v>321</v>
      </c>
      <c r="F80" s="206" t="s">
        <v>331</v>
      </c>
      <c r="G80" s="207"/>
      <c r="H80" s="11">
        <v>0</v>
      </c>
      <c r="I80" s="11">
        <v>3338</v>
      </c>
      <c r="J80" s="111"/>
      <c r="K80" s="95"/>
      <c r="L80" s="95"/>
      <c r="M80"/>
      <c r="N80"/>
      <c r="O80"/>
      <c r="P80"/>
      <c r="Q80"/>
      <c r="R80"/>
      <c r="S80"/>
      <c r="T80"/>
      <c r="U80"/>
      <c r="V80"/>
      <c r="W80"/>
      <c r="X80"/>
      <c r="Y80"/>
      <c r="Z80"/>
      <c r="AA80"/>
      <c r="AB80"/>
      <c r="AC80"/>
      <c r="AD80"/>
      <c r="AE80"/>
      <c r="AF80"/>
      <c r="AG80"/>
      <c r="AH80"/>
      <c r="AI80"/>
      <c r="AJ80"/>
      <c r="AK80"/>
      <c r="AL80"/>
      <c r="AM80"/>
    </row>
    <row r="81" spans="1:39" s="52" customFormat="1" ht="30" customHeight="1" x14ac:dyDescent="0.25">
      <c r="A81" s="71"/>
      <c r="B81" s="72"/>
      <c r="C81" s="9" t="s">
        <v>340</v>
      </c>
      <c r="D81" s="9">
        <v>154.69999999999999</v>
      </c>
      <c r="E81" s="9" t="s">
        <v>321</v>
      </c>
      <c r="F81" s="206" t="s">
        <v>331</v>
      </c>
      <c r="G81" s="207"/>
      <c r="H81" s="11">
        <v>0</v>
      </c>
      <c r="I81" s="11">
        <v>6126</v>
      </c>
      <c r="J81" s="111"/>
      <c r="K81" s="95"/>
      <c r="L81" s="95"/>
      <c r="M81"/>
      <c r="N81"/>
      <c r="O81"/>
      <c r="P81"/>
      <c r="Q81"/>
      <c r="R81"/>
      <c r="S81"/>
      <c r="T81"/>
      <c r="U81"/>
      <c r="V81"/>
      <c r="W81"/>
      <c r="X81"/>
      <c r="Y81"/>
      <c r="Z81"/>
      <c r="AA81"/>
      <c r="AB81"/>
      <c r="AC81"/>
      <c r="AD81"/>
      <c r="AE81"/>
      <c r="AF81"/>
      <c r="AG81"/>
      <c r="AH81"/>
      <c r="AI81"/>
      <c r="AJ81"/>
      <c r="AK81"/>
      <c r="AL81"/>
      <c r="AM81"/>
    </row>
    <row r="82" spans="1:39" s="52" customFormat="1" ht="30" customHeight="1" x14ac:dyDescent="0.25">
      <c r="A82" s="71"/>
      <c r="B82" s="72"/>
      <c r="C82" s="9" t="s">
        <v>341</v>
      </c>
      <c r="D82" s="9">
        <v>499.91959999999995</v>
      </c>
      <c r="E82" s="9" t="s">
        <v>321</v>
      </c>
      <c r="F82" s="109" t="s">
        <v>326</v>
      </c>
      <c r="G82" s="110"/>
      <c r="H82" s="11">
        <v>0</v>
      </c>
      <c r="I82" s="11">
        <v>147</v>
      </c>
      <c r="J82" s="111"/>
      <c r="K82" s="95"/>
      <c r="L82" s="95"/>
      <c r="M82"/>
      <c r="N82"/>
      <c r="O82"/>
      <c r="P82"/>
      <c r="Q82"/>
      <c r="R82"/>
      <c r="S82"/>
      <c r="T82"/>
      <c r="U82"/>
      <c r="V82"/>
      <c r="W82"/>
      <c r="X82"/>
      <c r="Y82"/>
      <c r="Z82"/>
      <c r="AA82"/>
      <c r="AB82"/>
      <c r="AC82"/>
      <c r="AD82"/>
      <c r="AE82"/>
      <c r="AF82"/>
      <c r="AG82"/>
      <c r="AH82"/>
      <c r="AI82"/>
      <c r="AJ82"/>
      <c r="AK82"/>
      <c r="AL82"/>
      <c r="AM82"/>
    </row>
    <row r="83" spans="1:39" s="52" customFormat="1" ht="30" customHeight="1" x14ac:dyDescent="0.25">
      <c r="A83" s="71"/>
      <c r="B83" s="72"/>
      <c r="C83" s="9" t="s">
        <v>342</v>
      </c>
      <c r="D83" s="9">
        <v>416.274</v>
      </c>
      <c r="E83" s="9" t="s">
        <v>321</v>
      </c>
      <c r="F83" s="206" t="s">
        <v>331</v>
      </c>
      <c r="G83" s="207"/>
      <c r="H83" s="11">
        <v>0</v>
      </c>
      <c r="I83" s="11">
        <v>0</v>
      </c>
      <c r="J83" s="111"/>
      <c r="K83" s="95"/>
      <c r="L83" s="95"/>
      <c r="M83"/>
      <c r="N83"/>
      <c r="O83"/>
      <c r="P83"/>
      <c r="Q83"/>
      <c r="R83"/>
      <c r="S83"/>
      <c r="T83"/>
      <c r="U83"/>
      <c r="V83"/>
      <c r="W83"/>
      <c r="X83"/>
      <c r="Y83"/>
      <c r="Z83"/>
      <c r="AA83"/>
      <c r="AB83"/>
      <c r="AC83"/>
      <c r="AD83"/>
      <c r="AE83"/>
      <c r="AF83"/>
      <c r="AG83"/>
      <c r="AH83"/>
      <c r="AI83"/>
      <c r="AJ83"/>
      <c r="AK83"/>
      <c r="AL83"/>
      <c r="AM83"/>
    </row>
    <row r="84" spans="1:39" s="52" customFormat="1" ht="30" customHeight="1" x14ac:dyDescent="0.25">
      <c r="A84" s="71"/>
      <c r="B84" s="72"/>
      <c r="C84" s="9" t="s">
        <v>329</v>
      </c>
      <c r="D84" s="9">
        <v>74.069999999999993</v>
      </c>
      <c r="E84" s="9" t="s">
        <v>321</v>
      </c>
      <c r="F84" s="206" t="s">
        <v>331</v>
      </c>
      <c r="G84" s="207"/>
      <c r="H84" s="11">
        <v>0</v>
      </c>
      <c r="I84" s="11">
        <v>1186</v>
      </c>
      <c r="J84" s="111"/>
      <c r="K84" s="95"/>
      <c r="L84" s="95"/>
      <c r="M84"/>
      <c r="N84"/>
      <c r="O84"/>
      <c r="P84"/>
      <c r="Q84"/>
      <c r="R84"/>
      <c r="S84"/>
      <c r="T84"/>
      <c r="U84"/>
      <c r="V84"/>
      <c r="W84"/>
      <c r="X84"/>
      <c r="Y84"/>
      <c r="Z84"/>
      <c r="AA84"/>
      <c r="AB84"/>
      <c r="AC84"/>
      <c r="AD84"/>
      <c r="AE84"/>
      <c r="AF84"/>
      <c r="AG84"/>
      <c r="AH84"/>
      <c r="AI84"/>
      <c r="AJ84"/>
      <c r="AK84"/>
      <c r="AL84"/>
      <c r="AM84"/>
    </row>
    <row r="85" spans="1:39" s="52" customFormat="1" ht="30" customHeight="1" x14ac:dyDescent="0.25">
      <c r="A85" s="71"/>
      <c r="B85" s="72"/>
      <c r="C85" s="9" t="s">
        <v>343</v>
      </c>
      <c r="D85" s="9">
        <v>5229.8919999999989</v>
      </c>
      <c r="E85" s="9" t="s">
        <v>321</v>
      </c>
      <c r="F85" s="109" t="s">
        <v>326</v>
      </c>
      <c r="G85" s="110"/>
      <c r="H85" s="11">
        <v>0</v>
      </c>
      <c r="I85" s="11">
        <v>141</v>
      </c>
      <c r="J85" s="111"/>
      <c r="K85" s="95"/>
      <c r="L85" s="95"/>
      <c r="M85"/>
      <c r="N85"/>
      <c r="O85"/>
      <c r="P85"/>
      <c r="Q85"/>
      <c r="R85"/>
      <c r="S85"/>
      <c r="T85"/>
      <c r="U85"/>
      <c r="V85"/>
      <c r="W85"/>
      <c r="X85"/>
      <c r="Y85"/>
      <c r="Z85"/>
      <c r="AA85"/>
      <c r="AB85"/>
      <c r="AC85"/>
      <c r="AD85"/>
      <c r="AE85"/>
      <c r="AF85"/>
      <c r="AG85"/>
      <c r="AH85"/>
      <c r="AI85"/>
      <c r="AJ85"/>
      <c r="AK85"/>
      <c r="AL85"/>
      <c r="AM85"/>
    </row>
    <row r="86" spans="1:39" s="52" customFormat="1" ht="30" customHeight="1" x14ac:dyDescent="0.25">
      <c r="A86" s="71"/>
      <c r="B86" s="72"/>
      <c r="C86" s="9" t="s">
        <v>344</v>
      </c>
      <c r="D86" s="9">
        <v>21.38</v>
      </c>
      <c r="E86" s="9" t="s">
        <v>321</v>
      </c>
      <c r="F86" s="206" t="s">
        <v>331</v>
      </c>
      <c r="G86" s="207"/>
      <c r="H86" s="11">
        <v>0</v>
      </c>
      <c r="I86" s="11">
        <v>0</v>
      </c>
      <c r="J86" s="111"/>
      <c r="K86" s="95"/>
      <c r="L86" s="95"/>
      <c r="M86"/>
      <c r="N86"/>
      <c r="O86"/>
      <c r="P86"/>
      <c r="Q86"/>
      <c r="R86"/>
      <c r="S86"/>
      <c r="T86"/>
      <c r="U86"/>
      <c r="V86"/>
      <c r="W86"/>
      <c r="X86"/>
      <c r="Y86"/>
      <c r="Z86"/>
      <c r="AA86"/>
      <c r="AB86"/>
      <c r="AC86"/>
      <c r="AD86"/>
      <c r="AE86"/>
      <c r="AF86"/>
      <c r="AG86"/>
      <c r="AH86"/>
      <c r="AI86"/>
      <c r="AJ86"/>
      <c r="AK86"/>
      <c r="AL86"/>
      <c r="AM86"/>
    </row>
    <row r="87" spans="1:39" s="52" customFormat="1" ht="30" customHeight="1" x14ac:dyDescent="0.25">
      <c r="A87" s="71"/>
      <c r="B87" s="72"/>
      <c r="C87" s="9" t="s">
        <v>345</v>
      </c>
      <c r="D87" s="9">
        <v>8.93</v>
      </c>
      <c r="E87" s="9" t="s">
        <v>321</v>
      </c>
      <c r="F87" s="206" t="s">
        <v>331</v>
      </c>
      <c r="G87" s="207"/>
      <c r="H87" s="11">
        <v>0</v>
      </c>
      <c r="I87" s="11">
        <v>81</v>
      </c>
      <c r="J87" s="111"/>
      <c r="K87" s="95"/>
      <c r="L87" s="95"/>
      <c r="M87"/>
      <c r="N87"/>
      <c r="O87"/>
      <c r="P87"/>
      <c r="Q87"/>
      <c r="R87"/>
      <c r="S87"/>
      <c r="T87"/>
      <c r="U87"/>
      <c r="V87"/>
      <c r="W87"/>
      <c r="X87"/>
      <c r="Y87"/>
      <c r="Z87"/>
      <c r="AA87"/>
      <c r="AB87"/>
      <c r="AC87"/>
      <c r="AD87"/>
      <c r="AE87"/>
      <c r="AF87"/>
      <c r="AG87"/>
      <c r="AH87"/>
      <c r="AI87"/>
      <c r="AJ87"/>
      <c r="AK87"/>
      <c r="AL87"/>
      <c r="AM87"/>
    </row>
    <row r="88" spans="1:39" s="52" customFormat="1" ht="30" customHeight="1" x14ac:dyDescent="0.25">
      <c r="A88" s="71"/>
      <c r="B88" s="72"/>
      <c r="C88" s="9" t="s">
        <v>346</v>
      </c>
      <c r="D88" s="9">
        <v>16.399999999999999</v>
      </c>
      <c r="E88" s="9" t="s">
        <v>321</v>
      </c>
      <c r="F88" s="109" t="s">
        <v>326</v>
      </c>
      <c r="G88" s="110"/>
      <c r="H88" s="11">
        <v>0</v>
      </c>
      <c r="I88" s="11">
        <v>8</v>
      </c>
      <c r="J88" s="111"/>
      <c r="K88" s="95"/>
      <c r="L88" s="95"/>
      <c r="M88"/>
      <c r="N88"/>
      <c r="O88"/>
      <c r="P88"/>
      <c r="Q88"/>
      <c r="R88"/>
      <c r="S88"/>
      <c r="T88"/>
      <c r="U88"/>
      <c r="V88"/>
      <c r="W88"/>
      <c r="X88"/>
      <c r="Y88"/>
      <c r="Z88"/>
      <c r="AA88"/>
      <c r="AB88"/>
      <c r="AC88"/>
      <c r="AD88"/>
      <c r="AE88"/>
      <c r="AF88"/>
      <c r="AG88"/>
      <c r="AH88"/>
      <c r="AI88"/>
      <c r="AJ88"/>
      <c r="AK88"/>
      <c r="AL88"/>
      <c r="AM88"/>
    </row>
    <row r="89" spans="1:39" s="52" customFormat="1" ht="30" customHeight="1" x14ac:dyDescent="0.25">
      <c r="A89" s="71">
        <v>6</v>
      </c>
      <c r="B89" s="72" t="s">
        <v>173</v>
      </c>
      <c r="C89" s="9"/>
      <c r="D89" s="9"/>
      <c r="E89" s="9" t="s">
        <v>321</v>
      </c>
      <c r="F89" s="206"/>
      <c r="G89" s="207"/>
      <c r="H89" s="11"/>
      <c r="I89" s="11"/>
      <c r="J89" s="198"/>
      <c r="K89" s="199"/>
      <c r="L89" s="199"/>
      <c r="M89"/>
      <c r="N89"/>
      <c r="O89"/>
      <c r="P89"/>
      <c r="Q89"/>
      <c r="R89"/>
      <c r="S89"/>
      <c r="T89"/>
      <c r="U89"/>
      <c r="V89"/>
      <c r="W89"/>
      <c r="X89"/>
      <c r="Y89"/>
      <c r="Z89"/>
      <c r="AA89"/>
      <c r="AB89"/>
      <c r="AC89"/>
      <c r="AD89"/>
      <c r="AE89"/>
      <c r="AF89"/>
      <c r="AG89"/>
      <c r="AH89"/>
      <c r="AI89"/>
      <c r="AJ89"/>
      <c r="AK89"/>
      <c r="AL89"/>
      <c r="AM89"/>
    </row>
    <row r="90" spans="1:39" s="52" customFormat="1" ht="30" customHeight="1" x14ac:dyDescent="0.25">
      <c r="A90" s="71">
        <v>7</v>
      </c>
      <c r="B90" s="72" t="s">
        <v>174</v>
      </c>
      <c r="C90" s="9"/>
      <c r="D90" s="9"/>
      <c r="E90" s="9" t="s">
        <v>321</v>
      </c>
      <c r="F90" s="206"/>
      <c r="G90" s="207"/>
      <c r="H90" s="11"/>
      <c r="I90" s="11"/>
      <c r="J90" s="198"/>
      <c r="K90" s="199"/>
      <c r="L90" s="199"/>
      <c r="M90"/>
      <c r="N90"/>
      <c r="O90"/>
      <c r="P90"/>
      <c r="Q90"/>
      <c r="R90"/>
      <c r="S90"/>
      <c r="T90"/>
      <c r="U90"/>
      <c r="V90"/>
      <c r="W90"/>
      <c r="X90"/>
      <c r="Y90"/>
      <c r="Z90"/>
      <c r="AA90"/>
      <c r="AB90"/>
      <c r="AC90"/>
      <c r="AD90"/>
      <c r="AE90"/>
      <c r="AF90"/>
      <c r="AG90"/>
      <c r="AH90"/>
      <c r="AI90"/>
      <c r="AJ90"/>
      <c r="AK90"/>
      <c r="AL90"/>
      <c r="AM90"/>
    </row>
    <row r="91" spans="1:39" s="52" customFormat="1" ht="30" customHeight="1" x14ac:dyDescent="0.25">
      <c r="A91" s="71">
        <v>8</v>
      </c>
      <c r="B91" s="72" t="s">
        <v>175</v>
      </c>
      <c r="C91" s="9" t="s">
        <v>347</v>
      </c>
      <c r="D91" s="9">
        <v>309067.5</v>
      </c>
      <c r="E91" s="9" t="s">
        <v>321</v>
      </c>
      <c r="F91" s="109" t="s">
        <v>351</v>
      </c>
      <c r="G91" s="110"/>
      <c r="H91" s="11">
        <v>0</v>
      </c>
      <c r="I91" s="11">
        <v>293614</v>
      </c>
      <c r="J91" s="198"/>
      <c r="K91" s="199"/>
      <c r="L91" s="199"/>
      <c r="M91"/>
      <c r="N91"/>
      <c r="O91"/>
      <c r="P91"/>
      <c r="Q91"/>
      <c r="R91"/>
      <c r="S91"/>
      <c r="T91"/>
      <c r="U91"/>
      <c r="V91"/>
      <c r="W91"/>
      <c r="X91"/>
      <c r="Y91"/>
      <c r="Z91"/>
      <c r="AA91"/>
      <c r="AB91"/>
      <c r="AC91"/>
      <c r="AD91"/>
      <c r="AE91"/>
      <c r="AF91"/>
      <c r="AG91"/>
      <c r="AH91"/>
      <c r="AI91"/>
      <c r="AJ91"/>
      <c r="AK91"/>
      <c r="AL91"/>
      <c r="AM91"/>
    </row>
    <row r="92" spans="1:39" s="52" customFormat="1" ht="30" customHeight="1" x14ac:dyDescent="0.25">
      <c r="A92" s="71"/>
      <c r="B92" s="72"/>
      <c r="C92" s="9" t="s">
        <v>348</v>
      </c>
      <c r="D92" s="9">
        <v>3300.5</v>
      </c>
      <c r="E92" s="9" t="s">
        <v>321</v>
      </c>
      <c r="F92" s="109" t="s">
        <v>352</v>
      </c>
      <c r="G92" s="110"/>
      <c r="H92" s="11">
        <v>0</v>
      </c>
      <c r="I92" s="11">
        <v>3135</v>
      </c>
      <c r="J92" s="111"/>
      <c r="K92" s="95"/>
      <c r="L92" s="95"/>
      <c r="M92"/>
      <c r="N92"/>
      <c r="O92"/>
      <c r="P92"/>
      <c r="Q92"/>
      <c r="R92"/>
      <c r="S92"/>
      <c r="T92"/>
      <c r="U92"/>
      <c r="V92"/>
      <c r="W92"/>
      <c r="X92"/>
      <c r="Y92"/>
      <c r="Z92"/>
      <c r="AA92"/>
      <c r="AB92"/>
      <c r="AC92"/>
      <c r="AD92"/>
      <c r="AE92"/>
      <c r="AF92"/>
      <c r="AG92"/>
      <c r="AH92"/>
      <c r="AI92"/>
      <c r="AJ92"/>
      <c r="AK92"/>
      <c r="AL92"/>
      <c r="AM92"/>
    </row>
    <row r="93" spans="1:39" s="52" customFormat="1" ht="30" customHeight="1" x14ac:dyDescent="0.25">
      <c r="A93" s="71"/>
      <c r="B93" s="72"/>
      <c r="C93" s="9" t="s">
        <v>349</v>
      </c>
      <c r="D93" s="9">
        <v>177980</v>
      </c>
      <c r="E93" s="9" t="s">
        <v>321</v>
      </c>
      <c r="F93" s="109" t="s">
        <v>351</v>
      </c>
      <c r="G93" s="110"/>
      <c r="H93" s="11">
        <v>0</v>
      </c>
      <c r="I93" s="11">
        <v>169081</v>
      </c>
      <c r="J93" s="111"/>
      <c r="K93" s="95"/>
      <c r="L93" s="95"/>
      <c r="M93"/>
      <c r="N93"/>
      <c r="O93"/>
      <c r="P93"/>
      <c r="Q93"/>
      <c r="R93"/>
      <c r="S93"/>
      <c r="T93"/>
      <c r="U93"/>
      <c r="V93"/>
      <c r="W93"/>
      <c r="X93"/>
      <c r="Y93"/>
      <c r="Z93"/>
      <c r="AA93"/>
      <c r="AB93"/>
      <c r="AC93"/>
      <c r="AD93"/>
      <c r="AE93"/>
      <c r="AF93"/>
      <c r="AG93"/>
      <c r="AH93"/>
      <c r="AI93"/>
      <c r="AJ93"/>
      <c r="AK93"/>
      <c r="AL93"/>
      <c r="AM93"/>
    </row>
    <row r="94" spans="1:39" s="52" customFormat="1" ht="30" customHeight="1" x14ac:dyDescent="0.25">
      <c r="A94" s="71"/>
      <c r="B94" s="72"/>
      <c r="C94" s="9" t="s">
        <v>350</v>
      </c>
      <c r="D94" s="9">
        <v>12780</v>
      </c>
      <c r="E94" s="9" t="s">
        <v>321</v>
      </c>
      <c r="F94" s="109" t="s">
        <v>324</v>
      </c>
      <c r="G94" s="110"/>
      <c r="H94" s="11">
        <v>0</v>
      </c>
      <c r="I94" s="11">
        <v>24282</v>
      </c>
      <c r="J94" s="111"/>
      <c r="K94" s="95"/>
      <c r="L94" s="95"/>
      <c r="M94"/>
      <c r="N94"/>
      <c r="O94"/>
      <c r="P94"/>
      <c r="Q94"/>
      <c r="R94"/>
      <c r="S94"/>
      <c r="T94"/>
      <c r="U94"/>
      <c r="V94"/>
      <c r="W94"/>
      <c r="X94"/>
      <c r="Y94"/>
      <c r="Z94"/>
      <c r="AA94"/>
      <c r="AB94"/>
      <c r="AC94"/>
      <c r="AD94"/>
      <c r="AE94"/>
      <c r="AF94"/>
      <c r="AG94"/>
      <c r="AH94"/>
      <c r="AI94"/>
      <c r="AJ94"/>
      <c r="AK94"/>
      <c r="AL94"/>
      <c r="AM94"/>
    </row>
    <row r="95" spans="1:39" s="52" customFormat="1" ht="30" customHeight="1" x14ac:dyDescent="0.25">
      <c r="A95" s="71"/>
      <c r="B95" s="72"/>
      <c r="C95" s="9" t="s">
        <v>348</v>
      </c>
      <c r="D95" s="9">
        <v>16698</v>
      </c>
      <c r="E95" s="9" t="s">
        <v>321</v>
      </c>
      <c r="F95" s="206" t="s">
        <v>352</v>
      </c>
      <c r="G95" s="207"/>
      <c r="H95" s="11">
        <v>0</v>
      </c>
      <c r="I95" s="11">
        <v>15863</v>
      </c>
      <c r="J95" s="198"/>
      <c r="K95" s="199"/>
      <c r="L95" s="199"/>
      <c r="M95"/>
      <c r="N95"/>
      <c r="O95"/>
      <c r="P95"/>
      <c r="Q95"/>
      <c r="R95"/>
      <c r="S95"/>
      <c r="T95"/>
      <c r="U95"/>
      <c r="V95"/>
      <c r="W95"/>
      <c r="X95"/>
      <c r="Y95"/>
      <c r="Z95"/>
      <c r="AA95"/>
      <c r="AB95"/>
      <c r="AC95"/>
      <c r="AD95"/>
      <c r="AE95"/>
      <c r="AF95"/>
      <c r="AG95"/>
      <c r="AH95"/>
      <c r="AI95"/>
      <c r="AJ95"/>
      <c r="AK95"/>
      <c r="AL95"/>
      <c r="AM95"/>
    </row>
    <row r="96" spans="1:39" s="52" customFormat="1" ht="30" customHeight="1" x14ac:dyDescent="0.25">
      <c r="A96" s="201" t="s">
        <v>176</v>
      </c>
      <c r="B96" s="202"/>
      <c r="C96" s="64" t="s">
        <v>177</v>
      </c>
      <c r="D96" s="64" t="s">
        <v>233</v>
      </c>
      <c r="E96" s="129" t="s">
        <v>234</v>
      </c>
      <c r="F96" s="178" t="s">
        <v>180</v>
      </c>
      <c r="G96" s="178" t="s">
        <v>181</v>
      </c>
      <c r="H96" s="203"/>
      <c r="I96" s="204"/>
      <c r="J96" s="198"/>
      <c r="K96" s="199"/>
      <c r="L96" s="199"/>
      <c r="M96"/>
      <c r="N96"/>
      <c r="O96"/>
      <c r="P96"/>
      <c r="Q96"/>
      <c r="R96"/>
      <c r="S96"/>
      <c r="T96"/>
      <c r="U96"/>
      <c r="V96"/>
      <c r="W96"/>
      <c r="X96"/>
      <c r="Y96"/>
      <c r="Z96"/>
      <c r="AA96"/>
      <c r="AB96"/>
      <c r="AC96"/>
      <c r="AD96"/>
      <c r="AE96"/>
      <c r="AF96"/>
      <c r="AG96"/>
      <c r="AH96"/>
      <c r="AI96"/>
      <c r="AJ96"/>
      <c r="AK96"/>
      <c r="AL96"/>
      <c r="AM96"/>
    </row>
    <row r="97" spans="1:47" s="52" customFormat="1" ht="30" customHeight="1" x14ac:dyDescent="0.25">
      <c r="A97" s="71" t="s">
        <v>182</v>
      </c>
      <c r="B97" s="72" t="s">
        <v>183</v>
      </c>
      <c r="C97" s="9" t="s">
        <v>353</v>
      </c>
      <c r="D97" s="9">
        <v>18.18</v>
      </c>
      <c r="E97" s="9">
        <v>5</v>
      </c>
      <c r="F97" s="158">
        <v>677</v>
      </c>
      <c r="G97" s="158">
        <v>90</v>
      </c>
      <c r="H97" s="205"/>
      <c r="I97" s="204"/>
      <c r="J97" s="208" t="s">
        <v>184</v>
      </c>
      <c r="K97" s="209"/>
      <c r="L97" s="209"/>
      <c r="M97"/>
      <c r="N97"/>
      <c r="O97"/>
      <c r="P97"/>
      <c r="Q97"/>
      <c r="R97"/>
      <c r="S97"/>
      <c r="T97"/>
      <c r="U97"/>
      <c r="V97"/>
      <c r="W97"/>
      <c r="X97"/>
      <c r="Y97"/>
      <c r="Z97"/>
      <c r="AA97"/>
      <c r="AB97"/>
      <c r="AC97"/>
      <c r="AD97"/>
      <c r="AE97"/>
      <c r="AF97"/>
      <c r="AG97"/>
      <c r="AH97"/>
      <c r="AI97"/>
      <c r="AJ97"/>
      <c r="AK97"/>
      <c r="AL97"/>
      <c r="AM97"/>
    </row>
    <row r="98" spans="1:47" s="52" customFormat="1" ht="30" customHeight="1" x14ac:dyDescent="0.25">
      <c r="A98" s="71" t="s">
        <v>185</v>
      </c>
      <c r="B98" s="72" t="s">
        <v>186</v>
      </c>
      <c r="C98" s="9" t="s">
        <v>354</v>
      </c>
      <c r="D98" s="9">
        <v>60</v>
      </c>
      <c r="E98" s="9">
        <v>5</v>
      </c>
      <c r="F98" s="158">
        <v>4</v>
      </c>
      <c r="G98" s="158">
        <v>90</v>
      </c>
      <c r="H98" s="159"/>
      <c r="I98" s="134"/>
      <c r="J98" s="198"/>
      <c r="K98" s="199"/>
      <c r="L98" s="199"/>
      <c r="M98"/>
      <c r="N98"/>
      <c r="O98"/>
      <c r="P98"/>
      <c r="Q98"/>
      <c r="R98"/>
      <c r="S98"/>
      <c r="T98"/>
      <c r="U98"/>
      <c r="V98"/>
      <c r="W98"/>
      <c r="X98"/>
      <c r="Y98"/>
      <c r="Z98"/>
      <c r="AA98"/>
      <c r="AB98"/>
      <c r="AC98"/>
      <c r="AD98"/>
      <c r="AE98"/>
      <c r="AF98"/>
      <c r="AG98"/>
      <c r="AH98"/>
      <c r="AI98"/>
      <c r="AJ98"/>
      <c r="AK98"/>
      <c r="AL98"/>
      <c r="AM98"/>
    </row>
    <row r="99" spans="1:47" s="52" customFormat="1" ht="30" customHeight="1" x14ac:dyDescent="0.25">
      <c r="A99" s="71" t="s">
        <v>187</v>
      </c>
      <c r="B99" s="72" t="s">
        <v>188</v>
      </c>
      <c r="C99" s="9" t="s">
        <v>355</v>
      </c>
      <c r="D99" s="9">
        <v>5.8</v>
      </c>
      <c r="E99" s="9">
        <v>5</v>
      </c>
      <c r="F99" s="158">
        <v>491</v>
      </c>
      <c r="G99" s="158">
        <v>90</v>
      </c>
      <c r="H99" s="205"/>
      <c r="I99" s="204"/>
      <c r="J99" s="198"/>
      <c r="K99" s="199"/>
      <c r="L99" s="199"/>
      <c r="M99"/>
      <c r="N99"/>
      <c r="O99"/>
      <c r="P99"/>
      <c r="Q99"/>
      <c r="R99"/>
      <c r="S99"/>
      <c r="T99"/>
      <c r="U99"/>
      <c r="V99"/>
      <c r="W99"/>
      <c r="X99"/>
      <c r="Y99"/>
      <c r="Z99"/>
      <c r="AA99"/>
      <c r="AB99"/>
      <c r="AC99"/>
      <c r="AD99"/>
      <c r="AE99"/>
      <c r="AF99"/>
      <c r="AG99"/>
      <c r="AH99"/>
      <c r="AI99"/>
      <c r="AJ99"/>
      <c r="AK99"/>
      <c r="AL99"/>
      <c r="AM99"/>
    </row>
    <row r="100" spans="1:47" s="76" customFormat="1" ht="33" customHeight="1" x14ac:dyDescent="0.25">
      <c r="A100" s="52"/>
      <c r="B100" s="52"/>
      <c r="C100" s="74" t="s">
        <v>189</v>
      </c>
      <c r="D100" s="119">
        <f>SUM(D52:D95)+SUM(D97:D99)</f>
        <v>4034735.2165999999</v>
      </c>
      <c r="E100" s="310"/>
      <c r="F100" s="311"/>
      <c r="G100" s="311"/>
      <c r="H100" s="121">
        <f>SUM(H52:H95)</f>
        <v>0</v>
      </c>
      <c r="I100" s="121">
        <f>SUM(I52:I95)</f>
        <v>3868796</v>
      </c>
      <c r="J100"/>
      <c r="K100"/>
      <c r="L100"/>
      <c r="M100"/>
      <c r="N100"/>
      <c r="O100"/>
      <c r="P100"/>
      <c r="Q100"/>
      <c r="R100"/>
      <c r="S100"/>
      <c r="T100"/>
      <c r="U100"/>
      <c r="V100"/>
      <c r="W100"/>
      <c r="X100"/>
      <c r="Y100"/>
      <c r="Z100"/>
      <c r="AA100"/>
      <c r="AB100"/>
      <c r="AC100"/>
      <c r="AD100"/>
      <c r="AE100"/>
      <c r="AF100"/>
      <c r="AG100"/>
      <c r="AH100"/>
      <c r="AI100"/>
      <c r="AJ100"/>
      <c r="AK100"/>
    </row>
    <row r="101" spans="1:47" s="76" customFormat="1" ht="33" customHeight="1" thickBot="1" x14ac:dyDescent="0.3">
      <c r="A101" s="55"/>
      <c r="B101" s="55"/>
      <c r="C101" s="75" t="s">
        <v>190</v>
      </c>
      <c r="D101" s="120">
        <f>D100/$C$6</f>
        <v>2849.389277259887</v>
      </c>
      <c r="E101" s="312"/>
      <c r="F101" s="312"/>
      <c r="G101" s="312"/>
      <c r="H101" s="122">
        <f t="shared" ref="H101:I101" si="1">H100/$C$6</f>
        <v>0</v>
      </c>
      <c r="I101" s="122">
        <f t="shared" si="1"/>
        <v>2732.2005649717512</v>
      </c>
      <c r="J101"/>
      <c r="K101"/>
      <c r="L101"/>
      <c r="M101"/>
      <c r="N101"/>
      <c r="O101"/>
      <c r="P101"/>
      <c r="Q101"/>
      <c r="R101"/>
      <c r="S101"/>
      <c r="T101"/>
      <c r="U101"/>
      <c r="V101"/>
      <c r="W101"/>
      <c r="X101"/>
      <c r="Y101"/>
      <c r="Z101"/>
      <c r="AA101"/>
      <c r="AB101"/>
      <c r="AC101"/>
      <c r="AD101"/>
      <c r="AE101"/>
      <c r="AF101"/>
      <c r="AG101"/>
      <c r="AH101"/>
      <c r="AI101"/>
      <c r="AJ101"/>
      <c r="AK101"/>
    </row>
    <row r="102" spans="1:47" s="76" customFormat="1" ht="27" customHeight="1" x14ac:dyDescent="0.25">
      <c r="A102" s="55"/>
      <c r="B102" s="55"/>
      <c r="C102" s="54"/>
      <c r="D102" s="54"/>
      <c r="E102" s="54"/>
      <c r="F102" s="54"/>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row>
    <row r="103" spans="1:47" s="76" customFormat="1" ht="36" customHeight="1" x14ac:dyDescent="0.25">
      <c r="A103" s="222"/>
      <c r="B103" s="222"/>
      <c r="C103" s="222"/>
      <c r="D103" s="222"/>
      <c r="E103" s="222"/>
      <c r="F103" s="222"/>
      <c r="G103" s="222"/>
      <c r="H103" s="222"/>
      <c r="I103" s="222"/>
      <c r="J103" s="222"/>
      <c r="K103" s="222"/>
      <c r="L103" s="222"/>
      <c r="M103" s="222"/>
      <c r="N103" s="222"/>
      <c r="O103" s="222"/>
      <c r="P103" s="222"/>
      <c r="Q103" s="222"/>
      <c r="R103" s="222"/>
      <c r="S103" s="222"/>
      <c r="T103" s="222"/>
      <c r="U103"/>
      <c r="V103"/>
      <c r="W103"/>
      <c r="X103"/>
      <c r="Y103"/>
      <c r="Z103"/>
      <c r="AA103"/>
      <c r="AB103"/>
      <c r="AC103"/>
      <c r="AD103"/>
      <c r="AE103"/>
      <c r="AF103"/>
      <c r="AG103"/>
      <c r="AH103"/>
      <c r="AI103"/>
      <c r="AJ103"/>
      <c r="AK103"/>
      <c r="AL103"/>
      <c r="AM103"/>
      <c r="AN103"/>
      <c r="AO103"/>
      <c r="AP103"/>
      <c r="AQ103"/>
      <c r="AR103"/>
      <c r="AS103"/>
      <c r="AT103"/>
      <c r="AU103"/>
    </row>
    <row r="104" spans="1:47" ht="23.25" customHeight="1" x14ac:dyDescent="0.25">
      <c r="A104" s="223" t="s">
        <v>235</v>
      </c>
      <c r="B104" s="224"/>
      <c r="C104" s="229" t="s">
        <v>236</v>
      </c>
      <c r="D104" s="229" t="s">
        <v>193</v>
      </c>
      <c r="E104" s="233" t="s">
        <v>194</v>
      </c>
      <c r="F104" s="234"/>
      <c r="G104" s="237" t="s">
        <v>195</v>
      </c>
      <c r="H104" s="237"/>
      <c r="I104" s="237"/>
      <c r="J104" s="237"/>
      <c r="K104" s="237"/>
      <c r="L104" s="237"/>
      <c r="M104" s="237"/>
      <c r="N104" s="237"/>
      <c r="O104" s="233" t="s">
        <v>196</v>
      </c>
      <c r="P104" s="237"/>
      <c r="Q104" s="237"/>
      <c r="R104" s="234"/>
      <c r="S104" s="239" t="s">
        <v>197</v>
      </c>
      <c r="T104" s="234" t="s">
        <v>198</v>
      </c>
    </row>
    <row r="105" spans="1:47" ht="39.4" customHeight="1" x14ac:dyDescent="0.25">
      <c r="A105" s="225"/>
      <c r="B105" s="226"/>
      <c r="C105" s="230"/>
      <c r="D105" s="232"/>
      <c r="E105" s="235"/>
      <c r="F105" s="236"/>
      <c r="G105" s="238"/>
      <c r="H105" s="238"/>
      <c r="I105" s="238"/>
      <c r="J105" s="238"/>
      <c r="K105" s="238"/>
      <c r="L105" s="238"/>
      <c r="M105" s="238"/>
      <c r="N105" s="238"/>
      <c r="O105" s="235"/>
      <c r="P105" s="238"/>
      <c r="Q105" s="238"/>
      <c r="R105" s="236"/>
      <c r="S105" s="240"/>
      <c r="T105" s="236"/>
    </row>
    <row r="106" spans="1:47" ht="24.75" customHeight="1" x14ac:dyDescent="0.25">
      <c r="A106" s="227"/>
      <c r="B106" s="228"/>
      <c r="C106" s="231"/>
      <c r="D106" s="255" t="s">
        <v>199</v>
      </c>
      <c r="E106" s="256"/>
      <c r="F106" s="257"/>
      <c r="G106" s="255" t="s">
        <v>200</v>
      </c>
      <c r="H106" s="256"/>
      <c r="I106" s="256"/>
      <c r="J106" s="256"/>
      <c r="K106" s="256"/>
      <c r="L106" s="256"/>
      <c r="M106" s="256"/>
      <c r="N106" s="257"/>
      <c r="O106" s="255" t="s">
        <v>201</v>
      </c>
      <c r="P106" s="256"/>
      <c r="Q106" s="256"/>
      <c r="R106" s="257"/>
      <c r="S106" s="240"/>
      <c r="T106" s="234" t="s">
        <v>113</v>
      </c>
    </row>
    <row r="107" spans="1:47" ht="30" customHeight="1" x14ac:dyDescent="0.25">
      <c r="A107" s="77" t="s">
        <v>138</v>
      </c>
      <c r="B107" s="78"/>
      <c r="C107" s="79"/>
      <c r="D107" s="79" t="s">
        <v>202</v>
      </c>
      <c r="E107" s="79" t="s">
        <v>203</v>
      </c>
      <c r="F107" s="79" t="s">
        <v>204</v>
      </c>
      <c r="G107" s="79" t="s">
        <v>205</v>
      </c>
      <c r="H107" s="79" t="s">
        <v>206</v>
      </c>
      <c r="I107" s="79" t="s">
        <v>207</v>
      </c>
      <c r="J107" s="79" t="s">
        <v>208</v>
      </c>
      <c r="K107" s="79" t="s">
        <v>209</v>
      </c>
      <c r="L107" s="255" t="s">
        <v>210</v>
      </c>
      <c r="M107" s="257"/>
      <c r="N107" s="79" t="s">
        <v>211</v>
      </c>
      <c r="O107" s="79" t="s">
        <v>212</v>
      </c>
      <c r="P107" s="79" t="s">
        <v>213</v>
      </c>
      <c r="Q107" s="79" t="s">
        <v>214</v>
      </c>
      <c r="R107" s="79" t="s">
        <v>215</v>
      </c>
      <c r="S107" s="241"/>
      <c r="T107" s="236"/>
    </row>
    <row r="108" spans="1:47" ht="30" customHeight="1" x14ac:dyDescent="0.25">
      <c r="A108" s="80">
        <v>0.1</v>
      </c>
      <c r="B108" s="72" t="s">
        <v>156</v>
      </c>
      <c r="C108" s="292"/>
      <c r="D108" s="293"/>
      <c r="E108" s="293"/>
      <c r="F108" s="293"/>
      <c r="G108" s="293"/>
      <c r="H108" s="293"/>
      <c r="I108" s="293"/>
      <c r="J108" s="293"/>
      <c r="K108" s="293"/>
      <c r="L108" s="293"/>
      <c r="M108" s="293"/>
      <c r="N108" s="294"/>
      <c r="O108" s="28" t="s">
        <v>216</v>
      </c>
      <c r="P108" s="28"/>
      <c r="Q108" s="28"/>
      <c r="R108" s="28"/>
      <c r="S108" s="118">
        <f>SUM(C108:R108)</f>
        <v>0</v>
      </c>
      <c r="T108" s="25"/>
    </row>
    <row r="109" spans="1:47" ht="30" customHeight="1" x14ac:dyDescent="0.25">
      <c r="A109" s="71">
        <v>0.2</v>
      </c>
      <c r="B109" s="72" t="s">
        <v>158</v>
      </c>
      <c r="C109" s="295"/>
      <c r="D109" s="296"/>
      <c r="E109" s="296"/>
      <c r="F109" s="296"/>
      <c r="G109" s="296"/>
      <c r="H109" s="296"/>
      <c r="I109" s="296"/>
      <c r="J109" s="296"/>
      <c r="K109" s="296"/>
      <c r="L109" s="296"/>
      <c r="M109" s="296"/>
      <c r="N109" s="297"/>
      <c r="O109" s="28" t="s">
        <v>216</v>
      </c>
      <c r="P109" s="28"/>
      <c r="Q109" s="28"/>
      <c r="R109" s="28"/>
      <c r="S109" s="118">
        <f t="shared" ref="S109:S123" si="2">SUM(C109:R109)</f>
        <v>0</v>
      </c>
      <c r="T109" s="24"/>
    </row>
    <row r="110" spans="1:47" ht="30" customHeight="1" x14ac:dyDescent="0.25">
      <c r="A110" s="71">
        <v>0.3</v>
      </c>
      <c r="B110" s="72" t="s">
        <v>159</v>
      </c>
      <c r="C110" s="24"/>
      <c r="D110" s="24"/>
      <c r="E110" s="26"/>
      <c r="F110" s="27"/>
      <c r="G110" s="27"/>
      <c r="H110" s="28"/>
      <c r="I110" s="28"/>
      <c r="J110" s="28"/>
      <c r="K110" s="28"/>
      <c r="L110" s="298"/>
      <c r="M110" s="299"/>
      <c r="N110" s="300"/>
      <c r="O110" s="28" t="s">
        <v>216</v>
      </c>
      <c r="P110" s="28"/>
      <c r="Q110" s="28"/>
      <c r="R110" s="28"/>
      <c r="S110" s="118">
        <f t="shared" si="2"/>
        <v>0</v>
      </c>
      <c r="T110" s="24"/>
    </row>
    <row r="111" spans="1:47" ht="30" customHeight="1" x14ac:dyDescent="0.25">
      <c r="A111" s="71">
        <v>0.4</v>
      </c>
      <c r="B111" s="72" t="s">
        <v>160</v>
      </c>
      <c r="C111" s="24"/>
      <c r="D111" s="24"/>
      <c r="E111" s="26"/>
      <c r="F111" s="27"/>
      <c r="G111" s="29"/>
      <c r="H111" s="28"/>
      <c r="I111" s="28"/>
      <c r="J111" s="28"/>
      <c r="K111" s="28"/>
      <c r="L111" s="292"/>
      <c r="M111" s="293"/>
      <c r="N111" s="294"/>
      <c r="O111" s="28" t="s">
        <v>216</v>
      </c>
      <c r="P111" s="28"/>
      <c r="Q111" s="28"/>
      <c r="R111" s="28"/>
      <c r="S111" s="118">
        <f t="shared" si="2"/>
        <v>0</v>
      </c>
      <c r="T111" s="28"/>
    </row>
    <row r="112" spans="1:47" ht="30" customHeight="1" x14ac:dyDescent="0.25">
      <c r="A112" s="71">
        <v>0.5</v>
      </c>
      <c r="B112" s="72" t="s">
        <v>217</v>
      </c>
      <c r="C112" s="24"/>
      <c r="D112" s="24"/>
      <c r="E112" s="26"/>
      <c r="F112" s="27"/>
      <c r="G112" s="29"/>
      <c r="H112" s="28"/>
      <c r="I112" s="28"/>
      <c r="J112" s="28"/>
      <c r="K112" s="28"/>
      <c r="L112" s="292"/>
      <c r="M112" s="293"/>
      <c r="N112" s="294"/>
      <c r="O112" s="28" t="s">
        <v>216</v>
      </c>
      <c r="P112" s="28"/>
      <c r="Q112" s="28"/>
      <c r="R112" s="28"/>
      <c r="S112" s="118">
        <f t="shared" si="2"/>
        <v>0</v>
      </c>
      <c r="T112" s="28"/>
    </row>
    <row r="113" spans="1:20" ht="30" customHeight="1" x14ac:dyDescent="0.25">
      <c r="A113" s="71">
        <v>1</v>
      </c>
      <c r="B113" s="78" t="s">
        <v>161</v>
      </c>
      <c r="C113" s="24">
        <v>0</v>
      </c>
      <c r="D113" s="24">
        <v>219672.84000000005</v>
      </c>
      <c r="E113" s="30">
        <v>13572.46</v>
      </c>
      <c r="F113" s="24">
        <v>10534.6</v>
      </c>
      <c r="G113" s="28">
        <v>0</v>
      </c>
      <c r="H113" s="28">
        <v>3.6879504037787694</v>
      </c>
      <c r="I113" s="28">
        <v>0.92198760094469234</v>
      </c>
      <c r="J113" s="28">
        <v>0</v>
      </c>
      <c r="K113" s="28">
        <v>0</v>
      </c>
      <c r="L113" s="292"/>
      <c r="M113" s="293"/>
      <c r="N113" s="294"/>
      <c r="O113" s="28">
        <v>0</v>
      </c>
      <c r="P113" s="28">
        <v>10075.25</v>
      </c>
      <c r="Q113" s="28">
        <v>9908.94</v>
      </c>
      <c r="R113" s="28">
        <v>0</v>
      </c>
      <c r="S113" s="118">
        <f t="shared" si="2"/>
        <v>263768.69993800478</v>
      </c>
      <c r="T113" s="28">
        <v>-47716.5</v>
      </c>
    </row>
    <row r="114" spans="1:20" ht="30" customHeight="1" x14ac:dyDescent="0.25">
      <c r="A114" s="71">
        <v>2.1</v>
      </c>
      <c r="B114" s="72" t="s">
        <v>162</v>
      </c>
      <c r="C114" s="24">
        <v>0</v>
      </c>
      <c r="D114" s="24">
        <v>77371.61</v>
      </c>
      <c r="E114" s="30">
        <v>6546.9000000000005</v>
      </c>
      <c r="F114" s="24">
        <v>3871.53</v>
      </c>
      <c r="G114" s="28">
        <v>0</v>
      </c>
      <c r="H114" s="28">
        <v>1.3281050384619661</v>
      </c>
      <c r="I114" s="28">
        <v>0.33202625961549154</v>
      </c>
      <c r="J114" s="28">
        <v>0</v>
      </c>
      <c r="K114" s="28">
        <v>0</v>
      </c>
      <c r="L114" s="292"/>
      <c r="M114" s="293"/>
      <c r="N114" s="294"/>
      <c r="O114" s="28">
        <v>0</v>
      </c>
      <c r="P114" s="28">
        <v>3348.89</v>
      </c>
      <c r="Q114" s="28">
        <v>279.67</v>
      </c>
      <c r="R114" s="28">
        <v>0</v>
      </c>
      <c r="S114" s="118">
        <f t="shared" si="2"/>
        <v>91420.26013129807</v>
      </c>
      <c r="T114" s="24">
        <v>-13968.38</v>
      </c>
    </row>
    <row r="115" spans="1:20" ht="30" customHeight="1" x14ac:dyDescent="0.25">
      <c r="A115" s="71">
        <v>2.2000000000000002</v>
      </c>
      <c r="B115" s="72" t="s">
        <v>163</v>
      </c>
      <c r="C115" s="24">
        <v>-26298.33</v>
      </c>
      <c r="D115" s="24">
        <v>11267.76</v>
      </c>
      <c r="E115" s="30">
        <v>1153.83</v>
      </c>
      <c r="F115" s="24">
        <v>1784.16</v>
      </c>
      <c r="G115" s="28">
        <v>0</v>
      </c>
      <c r="H115" s="28">
        <v>0.21490738755935268</v>
      </c>
      <c r="I115" s="28">
        <v>5.372684688983817E-2</v>
      </c>
      <c r="J115" s="28">
        <v>10200.41</v>
      </c>
      <c r="K115" s="28">
        <v>0</v>
      </c>
      <c r="L115" s="292"/>
      <c r="M115" s="293"/>
      <c r="N115" s="294"/>
      <c r="O115" s="28">
        <v>0</v>
      </c>
      <c r="P115" s="28">
        <v>307.85000000000002</v>
      </c>
      <c r="Q115" s="28">
        <v>336.40999999999997</v>
      </c>
      <c r="R115" s="28">
        <v>3.9</v>
      </c>
      <c r="S115" s="118">
        <f>SUM(C115:R115)</f>
        <v>-1243.7413657655525</v>
      </c>
      <c r="T115" s="24">
        <v>-16024.720000000001</v>
      </c>
    </row>
    <row r="116" spans="1:20" ht="30" customHeight="1" x14ac:dyDescent="0.25">
      <c r="A116" s="71">
        <v>2.2999999999999998</v>
      </c>
      <c r="B116" s="72" t="s">
        <v>164</v>
      </c>
      <c r="C116" s="24">
        <v>0</v>
      </c>
      <c r="D116" s="24">
        <v>21017.05</v>
      </c>
      <c r="E116" s="30">
        <v>412.61999999999995</v>
      </c>
      <c r="F116" s="24">
        <v>1459.11</v>
      </c>
      <c r="G116" s="28">
        <v>0</v>
      </c>
      <c r="H116" s="28">
        <v>0.34626597780622353</v>
      </c>
      <c r="I116" s="28">
        <v>8.6566494451555884E-2</v>
      </c>
      <c r="J116" s="28">
        <v>2328.92</v>
      </c>
      <c r="K116" s="28">
        <v>0</v>
      </c>
      <c r="L116" s="292"/>
      <c r="M116" s="293"/>
      <c r="N116" s="294"/>
      <c r="O116" s="28">
        <v>0</v>
      </c>
      <c r="P116" s="28">
        <v>287.291</v>
      </c>
      <c r="Q116" s="28">
        <v>333.51</v>
      </c>
      <c r="R116" s="28">
        <v>3.0200000000000005</v>
      </c>
      <c r="S116" s="118">
        <f t="shared" si="2"/>
        <v>25841.953832472256</v>
      </c>
      <c r="T116" s="24">
        <v>-6118.34</v>
      </c>
    </row>
    <row r="117" spans="1:20" ht="30" customHeight="1" x14ac:dyDescent="0.25">
      <c r="A117" s="71">
        <v>2.4</v>
      </c>
      <c r="B117" s="72" t="s">
        <v>165</v>
      </c>
      <c r="C117" s="24">
        <v>0</v>
      </c>
      <c r="D117" s="24">
        <v>595.29</v>
      </c>
      <c r="E117" s="30">
        <v>112.93</v>
      </c>
      <c r="F117" s="24">
        <v>0</v>
      </c>
      <c r="G117" s="28">
        <v>0</v>
      </c>
      <c r="H117" s="28">
        <v>1.0714091830229644E-2</v>
      </c>
      <c r="I117" s="28">
        <v>2.678522957557411E-3</v>
      </c>
      <c r="J117" s="28">
        <v>0</v>
      </c>
      <c r="K117" s="28">
        <v>0</v>
      </c>
      <c r="L117" s="292"/>
      <c r="M117" s="293"/>
      <c r="N117" s="294"/>
      <c r="O117" s="28">
        <v>0</v>
      </c>
      <c r="P117" s="28">
        <v>11.5</v>
      </c>
      <c r="Q117" s="28">
        <v>1.36</v>
      </c>
      <c r="R117" s="28">
        <v>0</v>
      </c>
      <c r="S117" s="118">
        <f t="shared" si="2"/>
        <v>721.09339261478783</v>
      </c>
      <c r="T117" s="24">
        <v>-173.41</v>
      </c>
    </row>
    <row r="118" spans="1:20" ht="30" customHeight="1" x14ac:dyDescent="0.25">
      <c r="A118" s="71">
        <v>2.5</v>
      </c>
      <c r="B118" s="72" t="s">
        <v>166</v>
      </c>
      <c r="C118" s="24">
        <v>-5829</v>
      </c>
      <c r="D118" s="24">
        <v>38320.410000000003</v>
      </c>
      <c r="E118" s="30">
        <v>2845.2799999999997</v>
      </c>
      <c r="F118" s="24">
        <v>4133</v>
      </c>
      <c r="G118" s="28">
        <v>0</v>
      </c>
      <c r="H118" s="28">
        <v>0.68528751581303171</v>
      </c>
      <c r="I118" s="28">
        <v>0.17132187895325793</v>
      </c>
      <c r="J118" s="28">
        <v>103.74</v>
      </c>
      <c r="K118" s="28">
        <v>0</v>
      </c>
      <c r="L118" s="292"/>
      <c r="M118" s="293"/>
      <c r="N118" s="294"/>
      <c r="O118" s="28">
        <v>0</v>
      </c>
      <c r="P118" s="28">
        <v>933.62</v>
      </c>
      <c r="Q118" s="28">
        <v>178.36</v>
      </c>
      <c r="R118" s="28">
        <v>11.89</v>
      </c>
      <c r="S118" s="118">
        <f t="shared" si="2"/>
        <v>40698.156609394769</v>
      </c>
      <c r="T118" s="24">
        <v>-3882.23</v>
      </c>
    </row>
    <row r="119" spans="1:20" ht="30" customHeight="1" x14ac:dyDescent="0.25">
      <c r="A119" s="71">
        <v>2.6</v>
      </c>
      <c r="B119" s="72" t="s">
        <v>167</v>
      </c>
      <c r="C119" s="24">
        <v>-16592.240000000002</v>
      </c>
      <c r="D119" s="24">
        <v>16265.7</v>
      </c>
      <c r="E119" s="30">
        <v>4068.4799999999996</v>
      </c>
      <c r="F119" s="24">
        <v>3818.5600000000004</v>
      </c>
      <c r="G119" s="28">
        <v>0</v>
      </c>
      <c r="H119" s="28">
        <v>0.36538741395563629</v>
      </c>
      <c r="I119" s="28">
        <v>9.1346853488909072E-2</v>
      </c>
      <c r="J119" s="28">
        <v>20774.2</v>
      </c>
      <c r="K119" s="28">
        <v>0</v>
      </c>
      <c r="L119" s="292"/>
      <c r="M119" s="293"/>
      <c r="N119" s="294"/>
      <c r="O119" s="28">
        <v>0</v>
      </c>
      <c r="P119" s="28">
        <v>431.8</v>
      </c>
      <c r="Q119" s="28">
        <v>2.37</v>
      </c>
      <c r="R119" s="28">
        <v>5.86</v>
      </c>
      <c r="S119" s="118">
        <f t="shared" si="2"/>
        <v>28775.186734267445</v>
      </c>
      <c r="T119" s="24">
        <v>-233.5</v>
      </c>
    </row>
    <row r="120" spans="1:20" ht="30" customHeight="1" x14ac:dyDescent="0.25">
      <c r="A120" s="71">
        <v>2.7</v>
      </c>
      <c r="B120" s="72" t="s">
        <v>168</v>
      </c>
      <c r="C120" s="24">
        <v>0</v>
      </c>
      <c r="D120" s="24">
        <v>2690.5699999999997</v>
      </c>
      <c r="E120" s="30">
        <v>835.65</v>
      </c>
      <c r="F120" s="24">
        <v>3.26</v>
      </c>
      <c r="G120" s="28">
        <v>0</v>
      </c>
      <c r="H120" s="28">
        <v>5.3394669499532525E-2</v>
      </c>
      <c r="I120" s="28">
        <v>1.3348667374883131E-2</v>
      </c>
      <c r="J120" s="28">
        <v>3621.7200000000003</v>
      </c>
      <c r="K120" s="28">
        <v>0</v>
      </c>
      <c r="L120" s="292"/>
      <c r="M120" s="293"/>
      <c r="N120" s="294"/>
      <c r="O120" s="28">
        <v>0</v>
      </c>
      <c r="P120" s="28">
        <v>90.490000000000009</v>
      </c>
      <c r="Q120" s="28">
        <v>0.54700000000000004</v>
      </c>
      <c r="R120" s="28">
        <v>1.2100000000000002</v>
      </c>
      <c r="S120" s="118">
        <f t="shared" si="2"/>
        <v>7243.5137433368745</v>
      </c>
      <c r="T120" s="24">
        <v>-48.53</v>
      </c>
    </row>
    <row r="121" spans="1:20" ht="30" customHeight="1" x14ac:dyDescent="0.25">
      <c r="A121" s="71">
        <v>2.8</v>
      </c>
      <c r="B121" s="72" t="s">
        <v>169</v>
      </c>
      <c r="C121" s="24">
        <v>-5131.3</v>
      </c>
      <c r="D121" s="24">
        <v>2815.18</v>
      </c>
      <c r="E121" s="30">
        <v>1298.92</v>
      </c>
      <c r="F121" s="24">
        <v>0</v>
      </c>
      <c r="G121" s="28">
        <v>0</v>
      </c>
      <c r="H121" s="28">
        <v>6.22389161542286E-2</v>
      </c>
      <c r="I121" s="28">
        <v>1.555972903855715E-2</v>
      </c>
      <c r="J121" s="28">
        <v>4166.79</v>
      </c>
      <c r="K121" s="28">
        <v>0</v>
      </c>
      <c r="L121" s="292"/>
      <c r="M121" s="293"/>
      <c r="N121" s="294"/>
      <c r="O121" s="28">
        <v>0</v>
      </c>
      <c r="P121" s="28">
        <v>13.79</v>
      </c>
      <c r="Q121" s="28">
        <v>37.04</v>
      </c>
      <c r="R121" s="28">
        <v>1.87</v>
      </c>
      <c r="S121" s="118">
        <f t="shared" si="2"/>
        <v>3202.3677986451921</v>
      </c>
      <c r="T121" s="24">
        <v>0</v>
      </c>
    </row>
    <row r="122" spans="1:20" ht="30" customHeight="1" x14ac:dyDescent="0.25">
      <c r="A122" s="71">
        <v>3</v>
      </c>
      <c r="B122" s="78" t="s">
        <v>170</v>
      </c>
      <c r="C122" s="24">
        <v>-24449.47</v>
      </c>
      <c r="D122" s="24">
        <v>29712.87</v>
      </c>
      <c r="E122" s="24">
        <v>582.67999999999995</v>
      </c>
      <c r="F122" s="24">
        <v>3590.54</v>
      </c>
      <c r="G122" s="28">
        <v>0</v>
      </c>
      <c r="H122" s="28">
        <v>0.51263545229932284</v>
      </c>
      <c r="I122" s="28">
        <v>0.12815886307483071</v>
      </c>
      <c r="J122" s="28">
        <v>37396.14</v>
      </c>
      <c r="K122" s="28">
        <v>0</v>
      </c>
      <c r="L122" s="292"/>
      <c r="M122" s="293"/>
      <c r="N122" s="294"/>
      <c r="O122" s="28">
        <v>0</v>
      </c>
      <c r="P122" s="28">
        <v>223.84</v>
      </c>
      <c r="Q122" s="28">
        <v>194.36</v>
      </c>
      <c r="R122" s="28">
        <v>4.17</v>
      </c>
      <c r="S122" s="118">
        <f t="shared" ref="S122" si="3">SUM(C122:R122)</f>
        <v>47255.770794315365</v>
      </c>
      <c r="T122" s="24">
        <v>-26225.4</v>
      </c>
    </row>
    <row r="123" spans="1:20" ht="30" customHeight="1" x14ac:dyDescent="0.25">
      <c r="A123" s="71">
        <v>4</v>
      </c>
      <c r="B123" s="78" t="s">
        <v>218</v>
      </c>
      <c r="C123" s="24">
        <v>-79490.16</v>
      </c>
      <c r="D123" s="24">
        <v>12833.47</v>
      </c>
      <c r="E123" s="30">
        <v>1391.8399999999997</v>
      </c>
      <c r="F123" s="24">
        <v>788.96</v>
      </c>
      <c r="G123" s="28">
        <v>0</v>
      </c>
      <c r="H123" s="28">
        <v>0.22713883757005174</v>
      </c>
      <c r="I123" s="28">
        <v>5.6784709392512935E-2</v>
      </c>
      <c r="J123" s="28">
        <v>72648.87</v>
      </c>
      <c r="K123" s="28">
        <v>0</v>
      </c>
      <c r="L123" s="295"/>
      <c r="M123" s="296"/>
      <c r="N123" s="297"/>
      <c r="O123" s="28">
        <v>0</v>
      </c>
      <c r="P123" s="28">
        <v>22.696000000000002</v>
      </c>
      <c r="Q123" s="28">
        <v>50.663999999999994</v>
      </c>
      <c r="R123" s="28">
        <v>2.5949999999999998</v>
      </c>
      <c r="S123" s="118">
        <f t="shared" si="2"/>
        <v>8249.2189235469468</v>
      </c>
      <c r="T123" s="27">
        <v>-147.93</v>
      </c>
    </row>
    <row r="124" spans="1:20" ht="30" customHeight="1" x14ac:dyDescent="0.25">
      <c r="A124" s="71">
        <v>5</v>
      </c>
      <c r="B124" s="78" t="s">
        <v>172</v>
      </c>
      <c r="C124" s="24">
        <v>-918.5</v>
      </c>
      <c r="D124" s="24">
        <v>65879.38</v>
      </c>
      <c r="E124" s="30">
        <v>3975.8359999999998</v>
      </c>
      <c r="F124" s="24">
        <v>1743.749</v>
      </c>
      <c r="G124" s="28">
        <v>18531.75</v>
      </c>
      <c r="H124" s="28">
        <v>1.0831632627706054</v>
      </c>
      <c r="I124" s="28">
        <v>0.27079081569265134</v>
      </c>
      <c r="J124" s="28">
        <v>138385.31999999998</v>
      </c>
      <c r="K124" s="28">
        <v>0</v>
      </c>
      <c r="L124" s="21">
        <v>398341.01</v>
      </c>
      <c r="M124" s="21">
        <v>0</v>
      </c>
      <c r="N124" s="21">
        <v>7938.06</v>
      </c>
      <c r="O124" s="28">
        <v>153.96</v>
      </c>
      <c r="P124" s="28">
        <v>323.54728999999998</v>
      </c>
      <c r="Q124" s="28">
        <v>27.186119999999999</v>
      </c>
      <c r="R124" s="28">
        <v>18.282387</v>
      </c>
      <c r="S124" s="118">
        <f t="shared" ref="S124:S127" si="4">SUM(C124:R124)</f>
        <v>634400.93475107849</v>
      </c>
      <c r="T124" s="27">
        <v>-43954.02</v>
      </c>
    </row>
    <row r="125" spans="1:20" ht="30" customHeight="1" x14ac:dyDescent="0.25">
      <c r="A125" s="71">
        <v>6</v>
      </c>
      <c r="B125" s="78" t="s">
        <v>173</v>
      </c>
      <c r="C125" s="24"/>
      <c r="D125" s="24"/>
      <c r="E125" s="30"/>
      <c r="F125" s="24"/>
      <c r="G125" s="28"/>
      <c r="H125" s="28">
        <v>0</v>
      </c>
      <c r="I125" s="28">
        <v>0</v>
      </c>
      <c r="J125" s="28"/>
      <c r="K125" s="28"/>
      <c r="L125" s="301"/>
      <c r="M125" s="302"/>
      <c r="N125" s="303"/>
      <c r="O125" s="28" t="s">
        <v>216</v>
      </c>
      <c r="P125" s="28"/>
      <c r="Q125" s="28"/>
      <c r="R125" s="28"/>
      <c r="S125" s="118">
        <f t="shared" si="4"/>
        <v>0</v>
      </c>
      <c r="T125" s="24"/>
    </row>
    <row r="126" spans="1:20" ht="30" customHeight="1" x14ac:dyDescent="0.25">
      <c r="A126" s="71">
        <v>7</v>
      </c>
      <c r="B126" s="78" t="s">
        <v>174</v>
      </c>
      <c r="C126" s="24"/>
      <c r="D126" s="24"/>
      <c r="E126" s="30"/>
      <c r="F126" s="24"/>
      <c r="G126" s="28"/>
      <c r="H126" s="28">
        <v>0</v>
      </c>
      <c r="I126" s="28">
        <v>0</v>
      </c>
      <c r="J126" s="28"/>
      <c r="K126" s="28"/>
      <c r="L126" s="304"/>
      <c r="M126" s="305"/>
      <c r="N126" s="306"/>
      <c r="O126" s="28" t="s">
        <v>216</v>
      </c>
      <c r="P126" s="28"/>
      <c r="Q126" s="28"/>
      <c r="R126" s="28"/>
      <c r="S126" s="118">
        <f t="shared" si="4"/>
        <v>0</v>
      </c>
      <c r="T126" s="24"/>
    </row>
    <row r="127" spans="1:20" ht="30" customHeight="1" x14ac:dyDescent="0.25">
      <c r="A127" s="71">
        <v>8</v>
      </c>
      <c r="B127" s="78" t="s">
        <v>175</v>
      </c>
      <c r="C127" s="24">
        <v>-12.87</v>
      </c>
      <c r="D127" s="24">
        <v>28246.42</v>
      </c>
      <c r="E127" s="30">
        <v>65067.439999999995</v>
      </c>
      <c r="F127" s="24">
        <v>736.41</v>
      </c>
      <c r="G127" s="28"/>
      <c r="H127" s="28">
        <v>1.4228110325010477</v>
      </c>
      <c r="I127" s="28">
        <v>0.35570275812526192</v>
      </c>
      <c r="J127" s="28">
        <v>1911.8</v>
      </c>
      <c r="K127" s="28">
        <v>0</v>
      </c>
      <c r="L127" s="307"/>
      <c r="M127" s="308"/>
      <c r="N127" s="309"/>
      <c r="O127" s="28">
        <v>0</v>
      </c>
      <c r="P127" s="28">
        <v>408.17299999999994</v>
      </c>
      <c r="Q127" s="28">
        <v>295.29999999999995</v>
      </c>
      <c r="R127" s="28">
        <v>2.4900000000000002</v>
      </c>
      <c r="S127" s="118">
        <f t="shared" si="4"/>
        <v>96656.941513790633</v>
      </c>
      <c r="T127" s="24">
        <v>-2932.64</v>
      </c>
    </row>
    <row r="128" spans="1:20" ht="30" customHeight="1" x14ac:dyDescent="0.25">
      <c r="A128" s="258" t="s">
        <v>222</v>
      </c>
      <c r="B128" s="259"/>
      <c r="C128" s="252"/>
      <c r="D128" s="253"/>
      <c r="E128" s="254"/>
      <c r="F128" s="24">
        <v>57320</v>
      </c>
      <c r="G128" s="289"/>
      <c r="H128" s="290"/>
      <c r="I128" s="290"/>
      <c r="J128" s="290"/>
      <c r="K128" s="290"/>
      <c r="L128" s="290"/>
      <c r="M128" s="290"/>
      <c r="N128" s="290"/>
      <c r="O128" s="290"/>
      <c r="P128" s="290"/>
      <c r="Q128" s="290"/>
      <c r="R128" s="291"/>
      <c r="S128" s="118">
        <f>F128</f>
        <v>57320</v>
      </c>
      <c r="T128" s="136"/>
    </row>
    <row r="129" spans="1:47" ht="27" customHeight="1" x14ac:dyDescent="0.25">
      <c r="A129" s="189" t="s">
        <v>114</v>
      </c>
      <c r="B129" s="190"/>
      <c r="C129" s="114">
        <f>SUM(C110:C127)</f>
        <v>-158721.87</v>
      </c>
      <c r="D129" s="114">
        <f t="shared" ref="D129:K129" si="5">SUM(D110:D127)</f>
        <v>526688.55000000005</v>
      </c>
      <c r="E129" s="115">
        <f t="shared" si="5"/>
        <v>101864.86599999999</v>
      </c>
      <c r="F129" s="114">
        <f>SUM(F110:F128)</f>
        <v>89783.879000000001</v>
      </c>
      <c r="G129" s="114">
        <f>SUM(G110:G127)</f>
        <v>18531.75</v>
      </c>
      <c r="H129" s="114">
        <f t="shared" si="5"/>
        <v>9.9999999999999982</v>
      </c>
      <c r="I129" s="114">
        <f t="shared" si="5"/>
        <v>2.4999999999999996</v>
      </c>
      <c r="J129" s="114">
        <f t="shared" si="5"/>
        <v>291537.90999999997</v>
      </c>
      <c r="K129" s="114">
        <f t="shared" si="5"/>
        <v>0</v>
      </c>
      <c r="L129" s="248">
        <f>L124+M124</f>
        <v>398341.01</v>
      </c>
      <c r="M129" s="249"/>
      <c r="N129" s="114">
        <f>N124</f>
        <v>7938.06</v>
      </c>
      <c r="O129" s="114">
        <f>SUM(O108:O127)</f>
        <v>153.96</v>
      </c>
      <c r="P129" s="114">
        <f t="shared" ref="P129:R129" si="6">SUM(P108:P127)</f>
        <v>16478.737290000001</v>
      </c>
      <c r="Q129" s="114">
        <f t="shared" si="6"/>
        <v>11645.717120000005</v>
      </c>
      <c r="R129" s="114">
        <f t="shared" si="6"/>
        <v>55.287387000000003</v>
      </c>
      <c r="S129" s="114">
        <f>SUM(S108:S128)</f>
        <v>1304310.3567969999</v>
      </c>
      <c r="T129" s="114">
        <f>SUM(T108:T127)</f>
        <v>-161425.60000000001</v>
      </c>
    </row>
    <row r="130" spans="1:47" ht="27" customHeight="1" x14ac:dyDescent="0.25">
      <c r="A130" s="189" t="s">
        <v>237</v>
      </c>
      <c r="B130" s="190"/>
      <c r="C130" s="116">
        <f t="shared" ref="C130:K130" si="7">C129/$C$6</f>
        <v>-112.09171610169491</v>
      </c>
      <c r="D130" s="116">
        <f t="shared" si="7"/>
        <v>371.95519067796613</v>
      </c>
      <c r="E130" s="116">
        <f t="shared" si="7"/>
        <v>71.93846468926553</v>
      </c>
      <c r="F130" s="116">
        <f t="shared" si="7"/>
        <v>63.40669420903955</v>
      </c>
      <c r="G130" s="116">
        <f t="shared" si="7"/>
        <v>13.087394067796611</v>
      </c>
      <c r="H130" s="116">
        <f t="shared" si="7"/>
        <v>7.0621468926553663E-3</v>
      </c>
      <c r="I130" s="116">
        <f t="shared" si="7"/>
        <v>1.7655367231638416E-3</v>
      </c>
      <c r="J130" s="116">
        <f t="shared" si="7"/>
        <v>205.888354519774</v>
      </c>
      <c r="K130" s="116">
        <f t="shared" si="7"/>
        <v>0</v>
      </c>
      <c r="L130" s="250">
        <f>L129/$C$6</f>
        <v>281.31427259887005</v>
      </c>
      <c r="M130" s="251"/>
      <c r="N130" s="116">
        <f t="shared" ref="N130" si="8">N129/$C$6</f>
        <v>5.605974576271187</v>
      </c>
      <c r="O130" s="116">
        <f t="shared" ref="O130" si="9">O129/$C$6</f>
        <v>0.10872881355932204</v>
      </c>
      <c r="P130" s="116">
        <f t="shared" ref="P130" si="10">P129/$C$6</f>
        <v>11.637526334745763</v>
      </c>
      <c r="Q130" s="116">
        <f t="shared" ref="Q130" si="11">Q129/$C$6</f>
        <v>8.224376497175145</v>
      </c>
      <c r="R130" s="116">
        <f t="shared" ref="R130" si="12">R129/$C$6</f>
        <v>3.9044764830508477E-2</v>
      </c>
      <c r="S130" s="116">
        <f t="shared" ref="S130" si="13">S129/$C$6</f>
        <v>921.1231333312146</v>
      </c>
      <c r="T130" s="116">
        <f t="shared" ref="T130" si="14">T129/$C$6</f>
        <v>-114.00112994350283</v>
      </c>
    </row>
    <row r="131" spans="1:47" ht="15.75" customHeight="1" x14ac:dyDescent="0.25">
      <c r="A131" s="260" t="s">
        <v>223</v>
      </c>
      <c r="B131" s="261"/>
      <c r="C131" s="261"/>
      <c r="D131" s="261"/>
      <c r="E131" s="261"/>
      <c r="F131" s="261"/>
      <c r="G131" s="261"/>
      <c r="H131" s="261"/>
      <c r="I131" s="261"/>
      <c r="J131" s="261"/>
      <c r="K131" s="261"/>
      <c r="L131" s="261"/>
      <c r="M131" s="261"/>
      <c r="N131" s="261"/>
      <c r="O131" s="261"/>
      <c r="P131" s="261"/>
      <c r="Q131" s="261"/>
      <c r="R131" s="261"/>
      <c r="S131" s="261"/>
      <c r="T131" s="261"/>
    </row>
    <row r="132" spans="1:47" ht="15" customHeight="1" x14ac:dyDescent="0.25">
      <c r="A132" s="81" t="s">
        <v>224</v>
      </c>
      <c r="B132" s="81"/>
      <c r="C132" s="81"/>
      <c r="D132" s="81"/>
      <c r="E132" s="81"/>
      <c r="F132" s="81"/>
      <c r="G132" s="81"/>
      <c r="H132" s="81"/>
      <c r="I132" s="81"/>
      <c r="J132" s="81"/>
      <c r="K132" s="81"/>
      <c r="L132" s="81"/>
      <c r="M132" s="81"/>
      <c r="N132" s="81"/>
      <c r="O132" s="81"/>
      <c r="P132" s="135"/>
      <c r="Q132" s="135"/>
      <c r="R132" s="135"/>
      <c r="S132" s="135"/>
      <c r="T132" s="135"/>
    </row>
    <row r="133" spans="1:47" s="85" customFormat="1" ht="37.5" customHeight="1" x14ac:dyDescent="0.25">
      <c r="A133" s="135"/>
      <c r="B133" s="135"/>
      <c r="C133" s="135"/>
      <c r="D133" s="135"/>
      <c r="E133" s="135"/>
      <c r="F133" s="135"/>
      <c r="G133" s="135"/>
      <c r="H133" s="135"/>
      <c r="I133" s="135"/>
      <c r="J133" s="135"/>
      <c r="K133" s="135"/>
      <c r="L133" s="135"/>
      <c r="M133" s="135"/>
      <c r="N133" s="135"/>
      <c r="O133" s="135"/>
      <c r="P133" s="135"/>
      <c r="Q133" s="135"/>
      <c r="R133" s="135"/>
      <c r="S133" s="135"/>
      <c r="T133" s="135"/>
      <c r="U133" s="84"/>
      <c r="V133" s="84"/>
      <c r="W133" s="84"/>
      <c r="X133" s="84"/>
      <c r="Y133" s="84"/>
      <c r="Z133" s="84"/>
      <c r="AA133" s="84"/>
      <c r="AB133" s="84"/>
      <c r="AC133" s="84"/>
      <c r="AD133" s="84"/>
      <c r="AE133" s="84"/>
      <c r="AF133" s="84"/>
      <c r="AG133" s="84"/>
      <c r="AH133" s="84"/>
      <c r="AI133" s="84"/>
      <c r="AJ133" s="84"/>
      <c r="AK133" s="84"/>
      <c r="AL133" s="84"/>
      <c r="AM133" s="84"/>
      <c r="AN133" s="84"/>
      <c r="AO133" s="84"/>
      <c r="AP133" s="84"/>
      <c r="AQ133" s="84"/>
      <c r="AR133" s="84"/>
      <c r="AS133" s="84"/>
      <c r="AT133" s="84"/>
      <c r="AU133" s="84"/>
    </row>
    <row r="134" spans="1:47" ht="12.75" customHeight="1" x14ac:dyDescent="0.25">
      <c r="A134" s="135"/>
      <c r="B134" s="135"/>
      <c r="C134" s="135"/>
      <c r="D134" s="135"/>
      <c r="E134" s="135"/>
      <c r="F134" s="135"/>
      <c r="G134" s="135"/>
      <c r="H134" s="135"/>
      <c r="I134" s="135"/>
      <c r="J134" s="135"/>
      <c r="K134" s="135"/>
      <c r="L134" s="135"/>
      <c r="M134" s="135"/>
      <c r="N134" s="135"/>
      <c r="O134" s="135"/>
      <c r="P134" s="135"/>
      <c r="Q134" s="135"/>
      <c r="R134" s="135"/>
      <c r="S134" s="135"/>
      <c r="T134" s="135"/>
    </row>
    <row r="135" spans="1:47" ht="65.25" customHeight="1" x14ac:dyDescent="0.25">
      <c r="A135" s="135"/>
      <c r="B135" s="135"/>
      <c r="C135" s="135"/>
      <c r="D135" s="135"/>
      <c r="E135" s="135"/>
      <c r="F135" s="135"/>
      <c r="G135" s="135"/>
      <c r="H135" s="135"/>
      <c r="I135" s="135"/>
      <c r="J135" s="135"/>
      <c r="K135" s="135"/>
      <c r="L135" s="135"/>
      <c r="M135" s="135"/>
      <c r="N135" s="135"/>
      <c r="O135" s="135"/>
      <c r="P135" s="135"/>
      <c r="Q135" s="135"/>
      <c r="R135" s="135"/>
      <c r="S135" s="135"/>
      <c r="T135" s="135"/>
      <c r="U135" s="84"/>
    </row>
    <row r="136" spans="1:47" ht="12.75" customHeight="1" x14ac:dyDescent="0.25">
      <c r="A136" s="135"/>
      <c r="B136" s="135"/>
      <c r="C136" s="135"/>
      <c r="D136" s="135"/>
      <c r="E136" s="135"/>
      <c r="F136" s="135"/>
      <c r="G136" s="135"/>
      <c r="H136" s="135"/>
      <c r="I136" s="135"/>
      <c r="J136" s="135"/>
      <c r="K136" s="135"/>
      <c r="L136" s="135"/>
      <c r="M136" s="135"/>
      <c r="N136" s="135"/>
      <c r="O136" s="135"/>
      <c r="P136" s="135"/>
      <c r="Q136" s="135"/>
      <c r="R136" s="135"/>
      <c r="S136" s="135"/>
      <c r="T136" s="135"/>
    </row>
    <row r="137" spans="1:47" ht="26.65" customHeight="1" x14ac:dyDescent="0.25">
      <c r="A137" s="135"/>
      <c r="B137" s="135"/>
      <c r="C137" s="135"/>
      <c r="D137" s="135"/>
      <c r="E137" s="135"/>
      <c r="F137" s="135"/>
      <c r="G137" s="135"/>
      <c r="H137" s="135"/>
      <c r="I137" s="135"/>
      <c r="J137" s="135"/>
      <c r="K137" s="135"/>
      <c r="L137" s="135"/>
      <c r="M137" s="135"/>
      <c r="N137" s="135"/>
      <c r="O137" s="135"/>
      <c r="P137" s="135"/>
      <c r="Q137" s="135"/>
      <c r="R137" s="135"/>
      <c r="S137" s="135"/>
      <c r="T137" s="135"/>
      <c r="U137" s="84"/>
    </row>
    <row r="138" spans="1:47" ht="25.5" customHeight="1" x14ac:dyDescent="0.25">
      <c r="A138" s="135"/>
      <c r="B138" s="135"/>
      <c r="C138" s="135"/>
      <c r="D138" s="135"/>
      <c r="E138" s="135"/>
      <c r="F138" s="135"/>
      <c r="G138" s="135"/>
      <c r="H138" s="135"/>
      <c r="I138" s="135"/>
      <c r="J138" s="135"/>
      <c r="K138" s="135"/>
      <c r="L138" s="135"/>
      <c r="M138" s="135"/>
      <c r="N138" s="135"/>
      <c r="O138" s="135"/>
      <c r="P138" s="135"/>
      <c r="Q138" s="135"/>
      <c r="R138" s="135"/>
      <c r="S138" s="135"/>
      <c r="T138" s="135"/>
    </row>
    <row r="139" spans="1:47" ht="29.65" customHeight="1" x14ac:dyDescent="0.25">
      <c r="A139" s="135"/>
      <c r="B139" s="135"/>
      <c r="C139" s="135"/>
      <c r="D139" s="135"/>
      <c r="E139" s="135"/>
      <c r="F139" s="135"/>
      <c r="G139" s="135"/>
      <c r="H139" s="135"/>
      <c r="I139" s="135"/>
      <c r="J139" s="135"/>
      <c r="K139" s="135"/>
      <c r="L139" s="135"/>
      <c r="M139" s="135"/>
      <c r="N139" s="135"/>
      <c r="O139" s="135"/>
      <c r="P139" s="135"/>
      <c r="Q139" s="135"/>
      <c r="R139" s="135"/>
      <c r="S139" s="135"/>
      <c r="T139" s="135"/>
      <c r="U139" s="84"/>
    </row>
    <row r="140" spans="1:47" ht="29.25" customHeight="1" x14ac:dyDescent="0.25">
      <c r="A140" s="135"/>
      <c r="B140" s="135"/>
      <c r="C140" s="135"/>
      <c r="D140" s="135"/>
      <c r="E140" s="135"/>
      <c r="F140" s="135"/>
      <c r="G140" s="135"/>
      <c r="H140" s="135"/>
      <c r="I140" s="135"/>
      <c r="J140" s="135"/>
      <c r="K140" s="135"/>
      <c r="L140" s="135"/>
      <c r="M140" s="135"/>
      <c r="N140" s="135"/>
      <c r="O140" s="135"/>
      <c r="P140" s="135"/>
      <c r="Q140" s="135"/>
      <c r="R140" s="135"/>
      <c r="S140" s="135"/>
      <c r="T140" s="135"/>
    </row>
    <row r="141" spans="1:47" ht="33" customHeight="1" x14ac:dyDescent="0.25">
      <c r="A141" s="135"/>
      <c r="B141" s="135"/>
      <c r="C141" s="135"/>
      <c r="D141" s="135"/>
      <c r="E141" s="135"/>
      <c r="F141" s="135"/>
      <c r="G141" s="135"/>
      <c r="H141" s="135"/>
      <c r="I141" s="135"/>
      <c r="J141" s="135"/>
      <c r="K141" s="135"/>
      <c r="L141" s="135"/>
      <c r="M141" s="135"/>
      <c r="N141" s="135"/>
      <c r="O141" s="135"/>
      <c r="P141" s="135"/>
      <c r="Q141" s="135"/>
      <c r="R141" s="135"/>
      <c r="S141" s="135"/>
      <c r="T141" s="135"/>
      <c r="U141" s="84"/>
    </row>
    <row r="142" spans="1:47" ht="33" customHeight="1" x14ac:dyDescent="0.25">
      <c r="A142" s="135"/>
      <c r="B142" s="135"/>
      <c r="C142" s="135"/>
      <c r="D142" s="135"/>
      <c r="E142" s="135"/>
      <c r="F142" s="135"/>
      <c r="G142" s="135"/>
      <c r="H142" s="135"/>
      <c r="I142" s="135"/>
      <c r="J142" s="135"/>
      <c r="K142" s="135"/>
      <c r="L142" s="135"/>
      <c r="M142" s="135"/>
      <c r="N142" s="135"/>
      <c r="O142" s="135"/>
      <c r="P142" s="135"/>
      <c r="Q142" s="135"/>
      <c r="R142" s="135"/>
      <c r="S142" s="135"/>
      <c r="T142" s="135"/>
    </row>
    <row r="143" spans="1:47" ht="33.4" customHeight="1" x14ac:dyDescent="0.25">
      <c r="A143" s="135"/>
      <c r="B143" s="135"/>
      <c r="C143" s="135"/>
      <c r="D143" s="135"/>
      <c r="E143" s="135"/>
      <c r="F143" s="135"/>
      <c r="G143" s="135"/>
      <c r="H143" s="135"/>
      <c r="I143" s="135"/>
      <c r="J143" s="135"/>
      <c r="K143" s="135"/>
      <c r="L143" s="135"/>
      <c r="M143" s="135"/>
      <c r="N143" s="135"/>
      <c r="O143" s="135"/>
      <c r="P143" s="135"/>
      <c r="Q143" s="135"/>
      <c r="R143" s="135"/>
      <c r="S143" s="135"/>
      <c r="T143" s="135"/>
      <c r="U143" s="84"/>
    </row>
    <row r="144" spans="1:47" ht="29.65" customHeight="1" x14ac:dyDescent="0.25">
      <c r="A144" s="135"/>
      <c r="B144" s="135"/>
      <c r="C144" s="135"/>
      <c r="D144" s="135"/>
      <c r="E144" s="135"/>
      <c r="F144" s="135"/>
      <c r="G144" s="135"/>
      <c r="H144" s="135"/>
      <c r="I144" s="135"/>
      <c r="J144" s="135"/>
      <c r="K144" s="135"/>
      <c r="L144" s="135"/>
      <c r="M144" s="135"/>
      <c r="N144" s="135"/>
      <c r="O144" s="135"/>
      <c r="P144" s="135"/>
      <c r="Q144" s="135"/>
      <c r="R144" s="135"/>
      <c r="S144" s="135"/>
      <c r="T144" s="135"/>
    </row>
    <row r="145" spans="1:21" ht="34.9" customHeight="1" x14ac:dyDescent="0.25">
      <c r="A145" s="135"/>
      <c r="B145" s="135"/>
      <c r="C145" s="135"/>
      <c r="D145" s="135"/>
      <c r="E145" s="135"/>
      <c r="F145" s="135"/>
      <c r="G145" s="135"/>
      <c r="H145" s="135"/>
      <c r="I145" s="135"/>
      <c r="J145" s="135"/>
      <c r="K145" s="135"/>
      <c r="L145" s="135"/>
      <c r="M145" s="135"/>
      <c r="N145" s="135"/>
      <c r="O145" s="135"/>
      <c r="P145" s="135"/>
      <c r="Q145" s="135"/>
      <c r="R145" s="135"/>
      <c r="S145" s="135"/>
      <c r="T145" s="135"/>
      <c r="U145" s="84"/>
    </row>
    <row r="146" spans="1:21" ht="28.9" customHeight="1" x14ac:dyDescent="0.25">
      <c r="A146" s="135"/>
      <c r="B146" s="135"/>
      <c r="C146" s="135"/>
      <c r="D146" s="135"/>
      <c r="E146" s="135"/>
      <c r="F146" s="135"/>
      <c r="G146" s="135"/>
      <c r="H146" s="135"/>
      <c r="I146" s="135"/>
      <c r="J146" s="135"/>
      <c r="K146" s="135"/>
      <c r="L146" s="135"/>
      <c r="M146" s="135"/>
      <c r="N146" s="135"/>
      <c r="O146" s="135"/>
      <c r="P146" s="135"/>
      <c r="Q146" s="135"/>
      <c r="R146" s="135"/>
      <c r="S146" s="135"/>
      <c r="T146" s="135"/>
    </row>
    <row r="147" spans="1:21" ht="31.9" customHeight="1" x14ac:dyDescent="0.25">
      <c r="A147" s="135"/>
      <c r="B147" s="135"/>
      <c r="C147" s="135"/>
      <c r="D147" s="135"/>
      <c r="E147" s="135"/>
      <c r="F147" s="135"/>
      <c r="G147" s="135"/>
      <c r="H147" s="135"/>
      <c r="I147" s="135"/>
      <c r="J147" s="135"/>
      <c r="K147" s="135"/>
      <c r="L147" s="135"/>
      <c r="M147" s="135"/>
      <c r="N147" s="135"/>
      <c r="O147" s="135"/>
      <c r="P147" s="135"/>
      <c r="Q147" s="135"/>
      <c r="R147" s="135"/>
      <c r="S147" s="135"/>
      <c r="T147" s="135"/>
      <c r="U147" s="84"/>
    </row>
    <row r="148" spans="1:21" ht="33" customHeight="1" x14ac:dyDescent="0.25">
      <c r="A148" s="135"/>
      <c r="B148" s="135"/>
      <c r="C148" s="135"/>
      <c r="D148" s="135"/>
      <c r="E148" s="135"/>
      <c r="F148" s="135"/>
      <c r="G148" s="135"/>
      <c r="H148" s="135"/>
      <c r="I148" s="135"/>
      <c r="J148" s="135"/>
      <c r="K148" s="135"/>
      <c r="L148" s="135"/>
      <c r="M148" s="135"/>
      <c r="N148" s="135"/>
      <c r="O148" s="135"/>
      <c r="P148" s="135"/>
      <c r="Q148" s="135"/>
      <c r="R148" s="135"/>
      <c r="S148" s="135"/>
      <c r="T148" s="135"/>
    </row>
    <row r="149" spans="1:21" ht="34.15" customHeight="1" x14ac:dyDescent="0.25">
      <c r="A149" s="135"/>
      <c r="B149" s="135"/>
      <c r="C149" s="135"/>
      <c r="D149" s="135"/>
      <c r="E149" s="135"/>
      <c r="F149" s="135"/>
      <c r="G149" s="135"/>
      <c r="H149" s="135"/>
      <c r="I149" s="135"/>
      <c r="J149" s="135"/>
      <c r="K149" s="135"/>
      <c r="L149" s="135"/>
      <c r="M149" s="135"/>
      <c r="N149" s="135"/>
      <c r="O149" s="135"/>
      <c r="P149" s="135"/>
      <c r="Q149" s="135"/>
      <c r="R149" s="135"/>
      <c r="S149" s="135"/>
      <c r="T149" s="135"/>
      <c r="U149" s="84"/>
    </row>
    <row r="150" spans="1:21" ht="30.4" customHeight="1" x14ac:dyDescent="0.25">
      <c r="A150" s="135"/>
      <c r="B150" s="135"/>
      <c r="C150" s="135"/>
      <c r="D150" s="135"/>
      <c r="E150" s="135"/>
      <c r="F150" s="135"/>
      <c r="G150" s="135"/>
      <c r="H150" s="135"/>
      <c r="I150" s="135"/>
      <c r="J150" s="135"/>
      <c r="K150" s="135"/>
      <c r="L150" s="135"/>
      <c r="M150" s="135"/>
      <c r="N150" s="135"/>
      <c r="O150" s="135"/>
      <c r="P150" s="135"/>
      <c r="Q150" s="135"/>
      <c r="R150" s="135"/>
      <c r="S150" s="135"/>
      <c r="T150" s="135"/>
    </row>
    <row r="151" spans="1:21" ht="32.65" customHeight="1" x14ac:dyDescent="0.25">
      <c r="A151" s="135"/>
      <c r="B151" s="135"/>
      <c r="C151" s="135"/>
      <c r="D151" s="135"/>
      <c r="E151" s="135"/>
      <c r="F151" s="135"/>
      <c r="G151" s="135"/>
      <c r="H151" s="135"/>
      <c r="I151" s="135"/>
      <c r="J151" s="135"/>
      <c r="K151" s="135"/>
      <c r="L151" s="135"/>
      <c r="M151" s="135"/>
      <c r="N151" s="135"/>
      <c r="O151" s="135"/>
      <c r="P151" s="135"/>
      <c r="Q151" s="135"/>
      <c r="R151" s="135"/>
      <c r="S151" s="135"/>
      <c r="T151" s="135"/>
      <c r="U151" s="84"/>
    </row>
    <row r="152" spans="1:21" ht="31.5" customHeight="1" x14ac:dyDescent="0.25">
      <c r="A152" s="135"/>
      <c r="B152" s="135"/>
      <c r="C152" s="135"/>
      <c r="D152" s="135"/>
      <c r="E152" s="135"/>
      <c r="F152" s="135"/>
      <c r="G152" s="135"/>
      <c r="H152" s="135"/>
      <c r="I152" s="135"/>
      <c r="J152" s="135"/>
      <c r="K152" s="135"/>
      <c r="L152" s="135"/>
      <c r="M152" s="135"/>
      <c r="N152" s="135"/>
      <c r="O152" s="135"/>
      <c r="P152" s="135"/>
      <c r="Q152" s="135"/>
      <c r="R152" s="135"/>
      <c r="S152" s="135"/>
      <c r="T152" s="135"/>
    </row>
    <row r="153" spans="1:21" ht="38.25" customHeight="1" x14ac:dyDescent="0.25">
      <c r="A153" s="135"/>
      <c r="B153" s="135"/>
      <c r="C153" s="135"/>
      <c r="D153" s="135"/>
      <c r="E153" s="135"/>
      <c r="F153" s="135"/>
      <c r="G153" s="135"/>
      <c r="H153" s="135"/>
      <c r="I153" s="135"/>
      <c r="J153" s="135"/>
      <c r="K153" s="135"/>
      <c r="L153" s="135"/>
      <c r="M153" s="135"/>
      <c r="N153" s="135"/>
      <c r="O153" s="135"/>
      <c r="P153" s="135"/>
      <c r="Q153" s="135"/>
      <c r="R153" s="135"/>
      <c r="S153" s="135"/>
      <c r="T153" s="135"/>
      <c r="U153" s="84"/>
    </row>
    <row r="154" spans="1:21" ht="24.75" customHeight="1" x14ac:dyDescent="0.25">
      <c r="A154" s="135"/>
      <c r="B154" s="135"/>
      <c r="C154" s="135"/>
      <c r="D154" s="135"/>
      <c r="E154" s="135"/>
      <c r="F154" s="135"/>
      <c r="G154" s="135"/>
      <c r="H154" s="135"/>
      <c r="I154" s="135"/>
      <c r="J154" s="135"/>
      <c r="K154" s="135"/>
      <c r="L154" s="135"/>
      <c r="M154" s="135"/>
      <c r="N154" s="135"/>
      <c r="O154" s="135"/>
      <c r="P154" s="135"/>
      <c r="Q154" s="135"/>
      <c r="R154" s="135"/>
      <c r="S154" s="135"/>
      <c r="T154" s="135"/>
    </row>
    <row r="155" spans="1:21" ht="25.5" customHeight="1" x14ac:dyDescent="0.25">
      <c r="A155" s="135"/>
      <c r="B155" s="135"/>
      <c r="C155" s="135"/>
      <c r="D155" s="135"/>
      <c r="E155" s="135"/>
      <c r="F155" s="135"/>
      <c r="G155" s="135"/>
      <c r="H155" s="135"/>
      <c r="I155" s="135"/>
      <c r="J155" s="135"/>
      <c r="K155" s="135"/>
      <c r="L155" s="135"/>
      <c r="M155" s="135"/>
      <c r="N155" s="135"/>
      <c r="O155" s="135"/>
      <c r="P155" s="135"/>
      <c r="Q155" s="135"/>
      <c r="R155" s="135"/>
      <c r="S155" s="135"/>
      <c r="T155" s="135"/>
      <c r="U155" s="84"/>
    </row>
    <row r="156" spans="1:21" ht="31.5" customHeight="1" x14ac:dyDescent="0.25">
      <c r="A156" s="135"/>
      <c r="B156" s="135"/>
      <c r="C156" s="135"/>
      <c r="D156" s="135"/>
      <c r="E156" s="135"/>
      <c r="F156" s="135"/>
      <c r="G156" s="135"/>
      <c r="H156" s="135"/>
      <c r="I156" s="135"/>
      <c r="J156" s="135"/>
      <c r="K156" s="135"/>
      <c r="L156" s="135"/>
      <c r="M156" s="135"/>
      <c r="N156" s="135"/>
      <c r="O156" s="135"/>
      <c r="P156" s="135"/>
      <c r="Q156" s="135"/>
      <c r="R156" s="135"/>
      <c r="S156" s="135"/>
      <c r="T156" s="135"/>
    </row>
    <row r="157" spans="1:21" ht="25.9" customHeight="1" x14ac:dyDescent="0.25">
      <c r="A157" s="135"/>
      <c r="B157" s="135"/>
      <c r="C157" s="135"/>
      <c r="D157" s="135"/>
      <c r="E157" s="135"/>
      <c r="F157" s="135"/>
      <c r="G157" s="135"/>
      <c r="H157" s="135"/>
      <c r="I157" s="135"/>
      <c r="J157" s="135"/>
      <c r="K157" s="135"/>
      <c r="L157" s="135"/>
      <c r="M157" s="135"/>
      <c r="N157" s="135"/>
      <c r="O157" s="135"/>
      <c r="P157" s="135"/>
      <c r="Q157" s="135"/>
      <c r="R157" s="135"/>
      <c r="S157" s="135"/>
      <c r="T157" s="135"/>
      <c r="U157" s="84"/>
    </row>
    <row r="158" spans="1:21" ht="33" customHeight="1" x14ac:dyDescent="0.25">
      <c r="A158" s="135"/>
      <c r="B158" s="135"/>
      <c r="C158" s="135"/>
      <c r="D158" s="135"/>
      <c r="E158" s="135"/>
      <c r="F158" s="135"/>
      <c r="G158" s="135"/>
      <c r="H158" s="135"/>
      <c r="I158" s="135"/>
      <c r="J158" s="135"/>
      <c r="K158" s="135"/>
      <c r="L158" s="135"/>
      <c r="M158" s="135"/>
      <c r="N158" s="135"/>
      <c r="O158" s="135"/>
      <c r="P158" s="135"/>
      <c r="Q158" s="135"/>
      <c r="R158" s="135"/>
      <c r="S158" s="135"/>
      <c r="T158" s="135"/>
    </row>
    <row r="159" spans="1:21" ht="37.9" customHeight="1" x14ac:dyDescent="0.25">
      <c r="A159" s="135"/>
      <c r="B159" s="135"/>
      <c r="C159" s="135"/>
      <c r="D159" s="135"/>
      <c r="E159" s="135"/>
      <c r="F159" s="135"/>
      <c r="G159" s="135"/>
      <c r="H159" s="135"/>
      <c r="I159" s="135"/>
      <c r="J159" s="135"/>
      <c r="K159" s="135"/>
      <c r="L159" s="135"/>
      <c r="M159" s="135"/>
      <c r="N159" s="135"/>
      <c r="O159" s="135"/>
      <c r="P159" s="135"/>
      <c r="Q159" s="135"/>
      <c r="R159" s="135"/>
      <c r="S159" s="135"/>
      <c r="T159" s="135"/>
      <c r="U159" s="84"/>
    </row>
    <row r="160" spans="1:21" ht="37.9" customHeight="1" x14ac:dyDescent="0.25">
      <c r="A160" s="135"/>
      <c r="B160" s="135"/>
      <c r="C160" s="135"/>
      <c r="D160" s="135"/>
      <c r="E160" s="135"/>
      <c r="F160" s="135"/>
      <c r="G160" s="135"/>
      <c r="H160" s="135"/>
      <c r="I160" s="135"/>
      <c r="J160" s="135"/>
      <c r="K160" s="135"/>
      <c r="L160" s="135"/>
      <c r="M160" s="135"/>
      <c r="N160" s="135"/>
      <c r="O160" s="135"/>
      <c r="P160" s="135"/>
      <c r="Q160" s="135"/>
      <c r="R160" s="135"/>
      <c r="S160" s="135"/>
      <c r="T160" s="135"/>
    </row>
    <row r="161" spans="1:21" ht="23" x14ac:dyDescent="0.25">
      <c r="A161" s="135"/>
      <c r="B161" s="135"/>
      <c r="C161" s="135"/>
      <c r="D161" s="135"/>
      <c r="E161" s="135"/>
      <c r="F161" s="135"/>
      <c r="G161" s="135"/>
      <c r="H161" s="135"/>
      <c r="I161" s="135"/>
      <c r="J161" s="135"/>
      <c r="K161" s="135"/>
      <c r="L161" s="135"/>
      <c r="M161" s="135"/>
      <c r="N161" s="135"/>
      <c r="O161" s="135"/>
      <c r="P161" s="135"/>
      <c r="Q161" s="135"/>
      <c r="R161" s="135"/>
      <c r="S161" s="135"/>
      <c r="T161" s="135"/>
      <c r="U161" s="84"/>
    </row>
    <row r="162" spans="1:21" ht="12.75" customHeight="1" x14ac:dyDescent="0.25">
      <c r="A162" s="135"/>
      <c r="B162" s="135"/>
      <c r="C162" s="135"/>
      <c r="D162" s="135"/>
      <c r="E162" s="135"/>
      <c r="F162" s="135"/>
      <c r="G162" s="135"/>
      <c r="H162" s="135"/>
      <c r="I162" s="135"/>
      <c r="J162" s="135"/>
      <c r="K162" s="135"/>
      <c r="L162" s="135"/>
      <c r="M162" s="135"/>
      <c r="N162" s="135"/>
      <c r="O162" s="135"/>
      <c r="P162" s="135"/>
      <c r="Q162" s="135"/>
      <c r="R162" s="135"/>
      <c r="S162" s="135"/>
      <c r="T162" s="135"/>
    </row>
    <row r="163" spans="1:21" ht="23" x14ac:dyDescent="0.25">
      <c r="A163" s="135"/>
      <c r="B163" s="135"/>
      <c r="C163" s="135"/>
      <c r="D163" s="135"/>
      <c r="E163" s="135"/>
      <c r="F163" s="135"/>
      <c r="G163" s="135"/>
      <c r="H163" s="135"/>
      <c r="I163" s="135"/>
      <c r="J163" s="135"/>
      <c r="K163" s="135"/>
      <c r="L163" s="135"/>
      <c r="M163" s="135"/>
      <c r="N163" s="135"/>
      <c r="O163" s="135"/>
      <c r="P163" s="135"/>
      <c r="Q163" s="135"/>
      <c r="R163" s="135"/>
      <c r="S163" s="135"/>
      <c r="T163" s="135"/>
      <c r="U163" s="84"/>
    </row>
    <row r="164" spans="1:21" ht="23" x14ac:dyDescent="0.25">
      <c r="A164" s="135"/>
      <c r="B164" s="135"/>
      <c r="C164" s="135"/>
      <c r="D164" s="135"/>
      <c r="E164" s="135"/>
      <c r="F164" s="135"/>
      <c r="G164" s="135"/>
      <c r="H164" s="135"/>
      <c r="I164" s="135"/>
      <c r="J164" s="135"/>
      <c r="K164" s="135"/>
      <c r="L164" s="135"/>
      <c r="M164" s="135"/>
      <c r="N164" s="135"/>
      <c r="O164" s="135"/>
      <c r="P164" s="135"/>
      <c r="Q164" s="135"/>
      <c r="R164" s="135"/>
      <c r="S164" s="135"/>
      <c r="T164" s="135"/>
    </row>
    <row r="165" spans="1:21" ht="23" x14ac:dyDescent="0.25">
      <c r="A165" s="135"/>
      <c r="B165" s="135"/>
      <c r="C165" s="135"/>
      <c r="D165" s="135"/>
      <c r="E165" s="135"/>
      <c r="F165" s="135"/>
      <c r="G165" s="135"/>
      <c r="H165" s="135"/>
      <c r="I165" s="135"/>
      <c r="J165" s="135"/>
      <c r="K165" s="135"/>
      <c r="L165" s="135"/>
      <c r="M165" s="135"/>
      <c r="N165" s="135"/>
      <c r="O165" s="135"/>
      <c r="P165" s="135"/>
      <c r="Q165" s="135"/>
      <c r="R165" s="135"/>
      <c r="S165" s="135"/>
      <c r="T165" s="135"/>
      <c r="U165" s="84"/>
    </row>
    <row r="166" spans="1:21" ht="23" x14ac:dyDescent="0.25">
      <c r="A166" s="135"/>
      <c r="B166" s="135"/>
      <c r="C166" s="135"/>
      <c r="D166" s="135"/>
      <c r="E166" s="135"/>
      <c r="F166" s="135"/>
      <c r="G166" s="135"/>
      <c r="H166" s="135"/>
      <c r="I166" s="135"/>
      <c r="J166" s="135"/>
      <c r="K166" s="135"/>
      <c r="L166" s="135"/>
      <c r="M166" s="135"/>
      <c r="N166" s="135"/>
      <c r="O166" s="135"/>
      <c r="P166" s="135"/>
      <c r="Q166" s="135"/>
      <c r="R166" s="135"/>
      <c r="S166" s="135"/>
      <c r="T166" s="135"/>
    </row>
    <row r="167" spans="1:21" ht="23" x14ac:dyDescent="0.25">
      <c r="A167" s="135"/>
      <c r="B167" s="135"/>
      <c r="C167" s="135"/>
      <c r="D167" s="135"/>
      <c r="E167" s="135"/>
      <c r="F167" s="135"/>
      <c r="G167" s="135"/>
      <c r="H167" s="135"/>
      <c r="I167" s="135"/>
      <c r="J167" s="135"/>
      <c r="K167" s="135"/>
      <c r="L167" s="135"/>
      <c r="M167" s="135"/>
      <c r="N167" s="135"/>
      <c r="O167" s="135"/>
      <c r="P167" s="135"/>
      <c r="Q167" s="135"/>
      <c r="R167" s="135"/>
      <c r="S167" s="135"/>
      <c r="T167" s="135"/>
      <c r="U167" s="84"/>
    </row>
    <row r="168" spans="1:21" ht="23" x14ac:dyDescent="0.25">
      <c r="A168" s="135"/>
      <c r="B168" s="135"/>
      <c r="C168" s="135"/>
      <c r="D168" s="135"/>
      <c r="E168" s="135"/>
      <c r="F168" s="135"/>
      <c r="G168" s="135"/>
      <c r="H168" s="135"/>
      <c r="I168" s="135"/>
      <c r="J168" s="135"/>
      <c r="K168" s="135"/>
      <c r="L168" s="135"/>
      <c r="M168" s="135"/>
      <c r="N168" s="135"/>
      <c r="O168" s="135"/>
      <c r="P168" s="135"/>
      <c r="Q168" s="135"/>
      <c r="R168" s="135"/>
      <c r="S168" s="135"/>
      <c r="T168" s="135"/>
    </row>
  </sheetData>
  <sheetProtection algorithmName="SHA-512" hashValue="XcG0NQgXNrLZj2C1yL2o2r5JWrAp2npk65nChnV3vLhBg2yCZ2nN8wmhXiq2q2WvBJ3zdDFPWWcUidvthOtUTw==" saltValue="AOwuSOZ74ZAA7UcNZ+arJA==" spinCount="100000" sheet="1" objects="1" scenarios="1" formatCells="0" formatColumns="0" formatRows="0" insertRows="0"/>
  <mergeCells count="156">
    <mergeCell ref="A3:B3"/>
    <mergeCell ref="A25:B25"/>
    <mergeCell ref="A26:B26"/>
    <mergeCell ref="C18:F18"/>
    <mergeCell ref="A27:B27"/>
    <mergeCell ref="C5:F5"/>
    <mergeCell ref="A6:B6"/>
    <mergeCell ref="C6:F6"/>
    <mergeCell ref="A9:B9"/>
    <mergeCell ref="C9:F9"/>
    <mergeCell ref="A14:B14"/>
    <mergeCell ref="C14:F14"/>
    <mergeCell ref="A21:B21"/>
    <mergeCell ref="A22:B22"/>
    <mergeCell ref="A23:B23"/>
    <mergeCell ref="A15:B15"/>
    <mergeCell ref="A8:F8"/>
    <mergeCell ref="C24:E24"/>
    <mergeCell ref="F24:I26"/>
    <mergeCell ref="I4:J4"/>
    <mergeCell ref="I3:J3"/>
    <mergeCell ref="I5:J5"/>
    <mergeCell ref="C15:F15"/>
    <mergeCell ref="A16:B16"/>
    <mergeCell ref="A131:T131"/>
    <mergeCell ref="H47:I47"/>
    <mergeCell ref="A48:B48"/>
    <mergeCell ref="A49:B51"/>
    <mergeCell ref="E49:E51"/>
    <mergeCell ref="F49:G51"/>
    <mergeCell ref="E52:E55"/>
    <mergeCell ref="F52:G52"/>
    <mergeCell ref="F53:G53"/>
    <mergeCell ref="F54:G54"/>
    <mergeCell ref="F55:G55"/>
    <mergeCell ref="A47:B47"/>
    <mergeCell ref="C47:D47"/>
    <mergeCell ref="E47:E48"/>
    <mergeCell ref="F47:G48"/>
    <mergeCell ref="G128:R128"/>
    <mergeCell ref="C108:N109"/>
    <mergeCell ref="L110:N123"/>
    <mergeCell ref="L125:N127"/>
    <mergeCell ref="F56:G56"/>
    <mergeCell ref="F60:G60"/>
    <mergeCell ref="E100:G100"/>
    <mergeCell ref="E101:G101"/>
    <mergeCell ref="F69:G69"/>
    <mergeCell ref="A129:B129"/>
    <mergeCell ref="L129:M129"/>
    <mergeCell ref="A130:B130"/>
    <mergeCell ref="L130:M130"/>
    <mergeCell ref="C128:E128"/>
    <mergeCell ref="T104:T105"/>
    <mergeCell ref="D106:F106"/>
    <mergeCell ref="G106:N106"/>
    <mergeCell ref="O106:R106"/>
    <mergeCell ref="T106:T107"/>
    <mergeCell ref="L107:M107"/>
    <mergeCell ref="A128:B128"/>
    <mergeCell ref="A103:T103"/>
    <mergeCell ref="A104:B106"/>
    <mergeCell ref="C104:C106"/>
    <mergeCell ref="D104:D105"/>
    <mergeCell ref="E104:F105"/>
    <mergeCell ref="G104:N105"/>
    <mergeCell ref="O104:R105"/>
    <mergeCell ref="S104:S107"/>
    <mergeCell ref="A1:B1"/>
    <mergeCell ref="C1:F1"/>
    <mergeCell ref="A2:B2"/>
    <mergeCell ref="C2:F2"/>
    <mergeCell ref="C3:F3"/>
    <mergeCell ref="A4:B4"/>
    <mergeCell ref="C4:F4"/>
    <mergeCell ref="A13:B13"/>
    <mergeCell ref="C13:F13"/>
    <mergeCell ref="A10:B10"/>
    <mergeCell ref="C10:F10"/>
    <mergeCell ref="A12:B12"/>
    <mergeCell ref="C12:F12"/>
    <mergeCell ref="A5:B5"/>
    <mergeCell ref="F70:G70"/>
    <mergeCell ref="F73:G73"/>
    <mergeCell ref="J69:L69"/>
    <mergeCell ref="F75:G75"/>
    <mergeCell ref="F76:G76"/>
    <mergeCell ref="F77:G77"/>
    <mergeCell ref="F78:G78"/>
    <mergeCell ref="C41:E41"/>
    <mergeCell ref="C42:E42"/>
    <mergeCell ref="C43:E43"/>
    <mergeCell ref="C38:E38"/>
    <mergeCell ref="B45:F46"/>
    <mergeCell ref="F63:G63"/>
    <mergeCell ref="F66:G66"/>
    <mergeCell ref="F65:G65"/>
    <mergeCell ref="J95:L95"/>
    <mergeCell ref="J52:L52"/>
    <mergeCell ref="F80:G80"/>
    <mergeCell ref="F81:G81"/>
    <mergeCell ref="J89:L89"/>
    <mergeCell ref="J90:L90"/>
    <mergeCell ref="J79:L79"/>
    <mergeCell ref="A30:B30"/>
    <mergeCell ref="C30:F30"/>
    <mergeCell ref="A31:B31"/>
    <mergeCell ref="C31:F31"/>
    <mergeCell ref="C44:E44"/>
    <mergeCell ref="A34:B38"/>
    <mergeCell ref="A40:B44"/>
    <mergeCell ref="C40:E40"/>
    <mergeCell ref="C36:E36"/>
    <mergeCell ref="C37:E37"/>
    <mergeCell ref="A32:B32"/>
    <mergeCell ref="C32:F32"/>
    <mergeCell ref="F83:G83"/>
    <mergeCell ref="F84:G84"/>
    <mergeCell ref="F86:G86"/>
    <mergeCell ref="F87:G87"/>
    <mergeCell ref="J66:L66"/>
    <mergeCell ref="J55:L55"/>
    <mergeCell ref="J56:L56"/>
    <mergeCell ref="J60:L60"/>
    <mergeCell ref="J63:L63"/>
    <mergeCell ref="H2:J2"/>
    <mergeCell ref="J99:L99"/>
    <mergeCell ref="A96:B96"/>
    <mergeCell ref="H96:I96"/>
    <mergeCell ref="H97:I97"/>
    <mergeCell ref="H99:I99"/>
    <mergeCell ref="F95:G95"/>
    <mergeCell ref="F90:G90"/>
    <mergeCell ref="F89:G89"/>
    <mergeCell ref="F79:G79"/>
    <mergeCell ref="J70:L70"/>
    <mergeCell ref="J73:L73"/>
    <mergeCell ref="J75:L75"/>
    <mergeCell ref="J76:L76"/>
    <mergeCell ref="J77:L77"/>
    <mergeCell ref="J78:L78"/>
    <mergeCell ref="J96:L96"/>
    <mergeCell ref="J97:L97"/>
    <mergeCell ref="J98:L98"/>
    <mergeCell ref="J91:L91"/>
    <mergeCell ref="C16:F16"/>
    <mergeCell ref="A20:I20"/>
    <mergeCell ref="C27:I27"/>
    <mergeCell ref="A24:B24"/>
    <mergeCell ref="A29:F29"/>
    <mergeCell ref="A17:B18"/>
    <mergeCell ref="C17:F17"/>
    <mergeCell ref="J53:L53"/>
    <mergeCell ref="J54:L54"/>
    <mergeCell ref="C34:E34"/>
    <mergeCell ref="C35:E35"/>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2781300</xdr:colOff>
                    <xdr:row>15</xdr:row>
                    <xdr:rowOff>419100</xdr:rowOff>
                  </from>
                  <to>
                    <xdr:col>3</xdr:col>
                    <xdr:colOff>571500</xdr:colOff>
                    <xdr:row>15</xdr:row>
                    <xdr:rowOff>1073150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1771650</xdr:colOff>
                    <xdr:row>16</xdr:row>
                    <xdr:rowOff>419100</xdr:rowOff>
                  </from>
                  <to>
                    <xdr:col>4</xdr:col>
                    <xdr:colOff>209550</xdr:colOff>
                    <xdr:row>18</xdr:row>
                    <xdr:rowOff>69850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5B7E747-8AB4-46CE-8C19-EF2C5FCCBDF2}">
          <x14:formula1>
            <xm:f>'WLC benchmarks'!$B$3:$B$6</xm:f>
          </x14:formula1>
          <xm:sqref>C24:E24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0066"/>
  </sheetPr>
  <dimension ref="A1:AW158"/>
  <sheetViews>
    <sheetView showGridLines="0" zoomScale="70" zoomScaleNormal="70" workbookViewId="0">
      <selection activeCell="A14" sqref="A14:B14"/>
    </sheetView>
  </sheetViews>
  <sheetFormatPr defaultColWidth="9.1796875" defaultRowHeight="12.5" x14ac:dyDescent="0.25"/>
  <cols>
    <col min="1" max="1" width="14.26953125" style="45" customWidth="1"/>
    <col min="2" max="2" width="69.1796875" customWidth="1"/>
    <col min="3" max="3" width="35" style="48" customWidth="1"/>
    <col min="4" max="4" width="37.453125" style="48" customWidth="1"/>
    <col min="5" max="5" width="36.26953125" style="48" customWidth="1"/>
    <col min="6" max="6" width="27" style="48" customWidth="1"/>
    <col min="7" max="7" width="35.453125" customWidth="1"/>
    <col min="8" max="8" width="24.1796875" customWidth="1"/>
    <col min="9" max="9" width="19.81640625" customWidth="1"/>
    <col min="10" max="10" width="43.453125" customWidth="1"/>
    <col min="11" max="11" width="21.26953125" customWidth="1"/>
    <col min="12" max="12" width="22.453125" customWidth="1"/>
    <col min="13" max="13" width="22.26953125" customWidth="1"/>
    <col min="14" max="14" width="17.1796875" customWidth="1"/>
    <col min="15" max="15" width="29.453125" customWidth="1"/>
    <col min="16" max="18" width="10.54296875" bestFit="1" customWidth="1"/>
    <col min="19" max="19" width="18.7265625" customWidth="1"/>
    <col min="20" max="20" width="27.81640625" customWidth="1"/>
    <col min="26" max="26" width="46" bestFit="1" customWidth="1"/>
    <col min="27" max="27" width="126.453125" customWidth="1"/>
  </cols>
  <sheetData>
    <row r="1" spans="1:11" ht="18" customHeight="1" x14ac:dyDescent="0.25">
      <c r="A1" s="448" t="s">
        <v>36</v>
      </c>
      <c r="B1" s="448"/>
      <c r="C1" s="448"/>
      <c r="D1" s="448"/>
      <c r="E1" s="448"/>
      <c r="F1" s="448"/>
    </row>
    <row r="2" spans="1:11" ht="13" x14ac:dyDescent="0.3">
      <c r="A2" s="244" t="s">
        <v>37</v>
      </c>
      <c r="B2" s="244"/>
      <c r="C2" s="436"/>
      <c r="D2" s="436"/>
      <c r="E2" s="436"/>
      <c r="F2" s="436"/>
      <c r="H2" s="449" t="s">
        <v>86</v>
      </c>
      <c r="I2" s="450"/>
      <c r="J2" s="451"/>
    </row>
    <row r="3" spans="1:11" ht="13" x14ac:dyDescent="0.25">
      <c r="A3" s="246" t="s">
        <v>38</v>
      </c>
      <c r="B3" s="247"/>
      <c r="C3" s="436"/>
      <c r="D3" s="436"/>
      <c r="E3" s="436"/>
      <c r="F3" s="436"/>
      <c r="H3" s="126"/>
      <c r="I3" s="452" t="s">
        <v>87</v>
      </c>
      <c r="J3" s="453"/>
      <c r="K3" s="143"/>
    </row>
    <row r="4" spans="1:11" ht="13" x14ac:dyDescent="0.25">
      <c r="A4" s="244" t="s">
        <v>88</v>
      </c>
      <c r="B4" s="244"/>
      <c r="C4" s="436"/>
      <c r="D4" s="436"/>
      <c r="E4" s="436"/>
      <c r="F4" s="436"/>
      <c r="H4" s="144"/>
      <c r="I4" s="452" t="s">
        <v>89</v>
      </c>
      <c r="J4" s="453"/>
      <c r="K4" s="143"/>
    </row>
    <row r="5" spans="1:11" ht="22.5" customHeight="1" x14ac:dyDescent="0.25">
      <c r="A5" s="244" t="s">
        <v>40</v>
      </c>
      <c r="B5" s="244"/>
      <c r="C5" s="436"/>
      <c r="D5" s="436"/>
      <c r="E5" s="436"/>
      <c r="F5" s="436"/>
      <c r="H5" s="145"/>
      <c r="I5" s="431" t="s">
        <v>90</v>
      </c>
      <c r="J5" s="393"/>
    </row>
    <row r="6" spans="1:11" ht="14.5" x14ac:dyDescent="0.25">
      <c r="A6" s="244" t="s">
        <v>41</v>
      </c>
      <c r="B6" s="244"/>
      <c r="C6" s="436"/>
      <c r="D6" s="436"/>
      <c r="E6" s="436"/>
      <c r="F6" s="436"/>
    </row>
    <row r="7" spans="1:11" x14ac:dyDescent="0.25">
      <c r="A7"/>
      <c r="C7"/>
      <c r="D7"/>
      <c r="E7"/>
      <c r="F7"/>
    </row>
    <row r="8" spans="1:11" ht="21" customHeight="1" x14ac:dyDescent="0.25">
      <c r="A8" s="448" t="s">
        <v>91</v>
      </c>
      <c r="B8" s="448"/>
      <c r="C8" s="448"/>
      <c r="D8" s="448"/>
      <c r="E8" s="448"/>
      <c r="F8" s="448"/>
    </row>
    <row r="9" spans="1:11" s="43" customFormat="1" x14ac:dyDescent="0.25">
      <c r="A9" s="244" t="s">
        <v>42</v>
      </c>
      <c r="B9" s="244"/>
      <c r="C9" s="436"/>
      <c r="D9" s="436"/>
      <c r="E9" s="436"/>
      <c r="F9" s="436"/>
      <c r="G9" s="175"/>
      <c r="H9" s="175"/>
      <c r="I9" s="175"/>
      <c r="J9" s="175"/>
    </row>
    <row r="10" spans="1:11" s="43" customFormat="1" ht="13" x14ac:dyDescent="0.25">
      <c r="A10" s="244" t="s">
        <v>92</v>
      </c>
      <c r="B10" s="244"/>
      <c r="C10" s="468"/>
      <c r="D10" s="468"/>
      <c r="E10" s="468"/>
      <c r="F10" s="468"/>
      <c r="G10" s="176"/>
      <c r="H10" s="175"/>
      <c r="I10" s="175"/>
      <c r="J10" s="175"/>
    </row>
    <row r="11" spans="1:11" ht="13" x14ac:dyDescent="0.3">
      <c r="A11" s="104"/>
      <c r="B11" s="105" t="s">
        <v>93</v>
      </c>
      <c r="C11" s="464" t="s">
        <v>94</v>
      </c>
      <c r="D11" s="465"/>
      <c r="E11" s="465"/>
      <c r="F11" s="466"/>
      <c r="G11" s="169"/>
      <c r="H11" s="168"/>
      <c r="I11" s="168"/>
      <c r="J11" s="168"/>
    </row>
    <row r="12" spans="1:11" ht="64.5" customHeight="1" x14ac:dyDescent="0.3">
      <c r="A12" s="246" t="s">
        <v>95</v>
      </c>
      <c r="B12" s="247"/>
      <c r="C12" s="437" t="s">
        <v>96</v>
      </c>
      <c r="D12" s="438"/>
      <c r="E12" s="438"/>
      <c r="F12" s="439"/>
      <c r="G12" s="169"/>
      <c r="H12" s="168"/>
      <c r="I12" s="168"/>
      <c r="J12" s="168"/>
    </row>
    <row r="13" spans="1:11" ht="32.25" customHeight="1" x14ac:dyDescent="0.3">
      <c r="A13" s="244" t="s">
        <v>97</v>
      </c>
      <c r="B13" s="244"/>
      <c r="C13" s="435" t="s">
        <v>238</v>
      </c>
      <c r="D13" s="435"/>
      <c r="E13" s="435"/>
      <c r="F13" s="435"/>
      <c r="G13" s="170"/>
      <c r="H13" s="168"/>
      <c r="I13" s="168"/>
      <c r="J13" s="168"/>
    </row>
    <row r="14" spans="1:11" ht="32.25" customHeight="1" x14ac:dyDescent="0.3">
      <c r="A14" s="246" t="s">
        <v>98</v>
      </c>
      <c r="B14" s="247"/>
      <c r="C14" s="436" t="s">
        <v>99</v>
      </c>
      <c r="D14" s="436"/>
      <c r="E14" s="436"/>
      <c r="F14" s="436"/>
      <c r="G14" s="169"/>
      <c r="H14" s="169"/>
      <c r="I14" s="168"/>
      <c r="J14" s="168"/>
    </row>
    <row r="15" spans="1:11" ht="32.25" customHeight="1" x14ac:dyDescent="0.3">
      <c r="A15" s="210" t="s">
        <v>100</v>
      </c>
      <c r="B15" s="210"/>
      <c r="C15" s="435" t="s">
        <v>226</v>
      </c>
      <c r="D15" s="435"/>
      <c r="E15" s="435"/>
      <c r="F15" s="435"/>
      <c r="G15" s="170"/>
      <c r="H15" s="168"/>
      <c r="I15" s="168"/>
      <c r="J15" s="168"/>
    </row>
    <row r="16" spans="1:11" ht="37.15" customHeight="1" x14ac:dyDescent="0.3">
      <c r="A16" s="210" t="s">
        <v>227</v>
      </c>
      <c r="B16" s="210"/>
      <c r="C16" s="435"/>
      <c r="D16" s="435"/>
      <c r="E16" s="435"/>
      <c r="F16" s="435"/>
      <c r="G16" s="51"/>
    </row>
    <row r="17" spans="1:47" ht="37.15" customHeight="1" x14ac:dyDescent="0.3">
      <c r="A17" s="191" t="s">
        <v>103</v>
      </c>
      <c r="B17" s="192"/>
      <c r="C17" s="437" t="s">
        <v>104</v>
      </c>
      <c r="D17" s="438"/>
      <c r="E17" s="438"/>
      <c r="F17" s="439"/>
      <c r="G17" s="51"/>
    </row>
    <row r="18" spans="1:47" ht="37.15" customHeight="1" x14ac:dyDescent="0.3">
      <c r="A18" s="193"/>
      <c r="B18" s="194"/>
      <c r="C18" s="437" t="s">
        <v>105</v>
      </c>
      <c r="D18" s="438"/>
      <c r="E18" s="438"/>
      <c r="F18" s="439"/>
      <c r="G18" s="51"/>
    </row>
    <row r="19" spans="1:47" ht="37.15" customHeight="1" x14ac:dyDescent="0.3">
      <c r="A19" s="51"/>
      <c r="B19" s="51"/>
      <c r="C19" s="51"/>
      <c r="D19" s="51"/>
      <c r="E19" s="51"/>
      <c r="F19" s="51"/>
      <c r="G19" s="51"/>
    </row>
    <row r="20" spans="1:47" ht="29.25" customHeight="1" x14ac:dyDescent="0.3">
      <c r="A20" s="440" t="s">
        <v>239</v>
      </c>
      <c r="B20" s="441"/>
      <c r="C20" s="218" t="s">
        <v>240</v>
      </c>
      <c r="D20" s="218"/>
      <c r="E20" s="218"/>
      <c r="F20" s="58" t="s">
        <v>241</v>
      </c>
      <c r="G20" s="51"/>
    </row>
    <row r="21" spans="1:47" ht="37.15" customHeight="1" x14ac:dyDescent="0.3">
      <c r="A21" s="440"/>
      <c r="B21" s="441"/>
      <c r="C21" s="436" t="s">
        <v>242</v>
      </c>
      <c r="D21" s="436"/>
      <c r="E21" s="436"/>
      <c r="F21" s="41"/>
      <c r="G21" s="51"/>
    </row>
    <row r="22" spans="1:47" ht="37.15" customHeight="1" x14ac:dyDescent="0.3">
      <c r="A22" s="440"/>
      <c r="B22" s="441"/>
      <c r="C22" s="444"/>
      <c r="D22" s="444"/>
      <c r="E22" s="444"/>
      <c r="F22" s="41"/>
      <c r="G22" s="51"/>
    </row>
    <row r="23" spans="1:47" ht="37.15" customHeight="1" x14ac:dyDescent="0.3">
      <c r="A23" s="442"/>
      <c r="B23" s="443"/>
      <c r="C23" s="436"/>
      <c r="D23" s="436"/>
      <c r="E23" s="436"/>
      <c r="F23" s="41"/>
      <c r="G23" s="51"/>
    </row>
    <row r="24" spans="1:47" ht="32.25" customHeight="1" x14ac:dyDescent="0.3">
      <c r="A24" s="51"/>
      <c r="B24" s="51"/>
      <c r="C24" s="51"/>
      <c r="D24" s="51"/>
      <c r="E24" s="51"/>
      <c r="F24" s="51"/>
      <c r="G24" s="51"/>
    </row>
    <row r="25" spans="1:47" ht="32.25" customHeight="1" x14ac:dyDescent="0.3">
      <c r="A25" s="447" t="s">
        <v>243</v>
      </c>
      <c r="B25" s="447"/>
      <c r="C25" s="448"/>
      <c r="D25" s="448"/>
      <c r="E25" s="448"/>
      <c r="F25" s="448"/>
      <c r="G25" s="51"/>
    </row>
    <row r="26" spans="1:47" ht="32.25" customHeight="1" x14ac:dyDescent="0.3">
      <c r="A26" s="210" t="s">
        <v>244</v>
      </c>
      <c r="B26" s="210"/>
      <c r="C26" s="435" t="s">
        <v>226</v>
      </c>
      <c r="D26" s="435"/>
      <c r="E26" s="435"/>
      <c r="F26" s="435"/>
      <c r="G26" s="51"/>
    </row>
    <row r="27" spans="1:47" ht="32.25" customHeight="1" x14ac:dyDescent="0.3">
      <c r="A27" s="210" t="s">
        <v>245</v>
      </c>
      <c r="B27" s="210"/>
      <c r="C27" s="435" t="s">
        <v>226</v>
      </c>
      <c r="D27" s="435"/>
      <c r="E27" s="435"/>
      <c r="F27" s="435"/>
      <c r="G27" s="51"/>
    </row>
    <row r="28" spans="1:47" ht="32.25" customHeight="1" x14ac:dyDescent="0.3">
      <c r="A28" s="210" t="s">
        <v>246</v>
      </c>
      <c r="B28" s="210"/>
      <c r="C28" s="435" t="s">
        <v>226</v>
      </c>
      <c r="D28" s="435"/>
      <c r="E28" s="435"/>
      <c r="F28" s="435"/>
      <c r="G28" s="51"/>
    </row>
    <row r="29" spans="1:47" ht="32.25" customHeight="1" x14ac:dyDescent="0.3">
      <c r="A29" s="210" t="s">
        <v>247</v>
      </c>
      <c r="B29" s="210"/>
      <c r="C29" s="435" t="s">
        <v>226</v>
      </c>
      <c r="D29" s="435"/>
      <c r="E29" s="435"/>
      <c r="F29" s="435"/>
      <c r="G29" s="51"/>
    </row>
    <row r="30" spans="1:47" s="52" customFormat="1" ht="13" x14ac:dyDescent="0.3">
      <c r="A30" s="90"/>
      <c r="B30" s="90"/>
      <c r="C30" s="91"/>
      <c r="D30" s="91"/>
      <c r="E30" s="91"/>
      <c r="F30" s="91"/>
      <c r="G30" s="51"/>
      <c r="H30"/>
      <c r="I30"/>
      <c r="J30"/>
      <c r="K30"/>
      <c r="L30"/>
      <c r="M30"/>
      <c r="N30"/>
      <c r="O30"/>
      <c r="P30"/>
      <c r="Q30"/>
      <c r="R30"/>
      <c r="S30"/>
      <c r="T30"/>
      <c r="U30"/>
      <c r="V30"/>
      <c r="W30"/>
      <c r="X30"/>
      <c r="Y30"/>
      <c r="AB30"/>
      <c r="AC30"/>
      <c r="AD30"/>
      <c r="AE30"/>
      <c r="AF30"/>
      <c r="AG30"/>
      <c r="AH30"/>
      <c r="AI30"/>
      <c r="AJ30"/>
      <c r="AK30"/>
      <c r="AL30"/>
      <c r="AM30"/>
      <c r="AN30"/>
      <c r="AO30"/>
      <c r="AP30"/>
      <c r="AQ30"/>
      <c r="AR30"/>
      <c r="AS30"/>
      <c r="AT30"/>
      <c r="AU30"/>
    </row>
    <row r="31" spans="1:47" ht="12.75" customHeight="1" x14ac:dyDescent="0.3">
      <c r="A31" s="457"/>
      <c r="B31" s="457"/>
      <c r="C31" s="467"/>
      <c r="D31" s="467"/>
      <c r="E31" s="467"/>
      <c r="F31" s="467"/>
      <c r="G31" s="51"/>
    </row>
    <row r="32" spans="1:47" ht="40.15" customHeight="1" x14ac:dyDescent="0.25">
      <c r="A32" s="445" t="s">
        <v>248</v>
      </c>
      <c r="B32" s="440"/>
      <c r="C32" s="440"/>
      <c r="D32" s="440"/>
      <c r="E32" s="440"/>
      <c r="F32" s="440"/>
      <c r="G32" s="440"/>
      <c r="H32" s="440"/>
      <c r="I32" s="440"/>
    </row>
    <row r="33" spans="1:47" s="46" customFormat="1" ht="33.75" customHeight="1" x14ac:dyDescent="0.25">
      <c r="A33" s="315"/>
      <c r="B33" s="316"/>
      <c r="C33" s="137" t="s">
        <v>107</v>
      </c>
      <c r="D33" s="137" t="s">
        <v>108</v>
      </c>
      <c r="E33" s="137" t="s">
        <v>249</v>
      </c>
      <c r="F33" s="86" t="s">
        <v>110</v>
      </c>
      <c r="G33" s="86" t="s">
        <v>111</v>
      </c>
      <c r="H33" s="86" t="s">
        <v>112</v>
      </c>
      <c r="I33" s="86" t="s">
        <v>113</v>
      </c>
      <c r="J33"/>
      <c r="K33"/>
      <c r="L33"/>
      <c r="M33"/>
      <c r="N33"/>
      <c r="O33"/>
      <c r="P33"/>
    </row>
    <row r="34" spans="1:47" s="46" customFormat="1" ht="33.75" customHeight="1" x14ac:dyDescent="0.25">
      <c r="A34" s="189" t="s">
        <v>114</v>
      </c>
      <c r="B34" s="190"/>
      <c r="C34" s="112">
        <f>'Detailed planning stage'!C22</f>
        <v>718337.29500000004</v>
      </c>
      <c r="D34" s="112">
        <f>'Detailed planning stage'!D22</f>
        <v>338415.86179699999</v>
      </c>
      <c r="E34" s="112">
        <f>'Detailed planning stage'!E22</f>
        <v>898031.28679699998</v>
      </c>
      <c r="F34" s="112">
        <f>'Detailed planning stage'!F22</f>
        <v>310082.15999999997</v>
      </c>
      <c r="G34" s="112">
        <f>'Detailed planning stage'!G22</f>
        <v>406279.07</v>
      </c>
      <c r="H34" s="112">
        <f>'Detailed planning stage'!H22</f>
        <v>28333.701797000005</v>
      </c>
      <c r="I34" s="112">
        <f>'Detailed planning stage'!I22</f>
        <v>-161425.60000000001</v>
      </c>
      <c r="J34"/>
      <c r="K34"/>
      <c r="L34"/>
      <c r="M34"/>
      <c r="N34"/>
      <c r="O34"/>
      <c r="P34"/>
    </row>
    <row r="35" spans="1:47" ht="33.75" customHeight="1" x14ac:dyDescent="0.25">
      <c r="A35" s="189" t="s">
        <v>115</v>
      </c>
      <c r="B35" s="190"/>
      <c r="C35" s="113">
        <f>'Detailed planning stage'!C23</f>
        <v>507.30034957627123</v>
      </c>
      <c r="D35" s="113">
        <f>'Detailed planning stage'!D23</f>
        <v>238.99425268149716</v>
      </c>
      <c r="E35" s="113">
        <f>'Detailed planning stage'!E23</f>
        <v>634.20288615607342</v>
      </c>
      <c r="F35" s="113">
        <f>'Detailed planning stage'!F23</f>
        <v>218.98457627118643</v>
      </c>
      <c r="G35" s="113">
        <f>'Detailed planning stage'!G23</f>
        <v>286.92024717514124</v>
      </c>
      <c r="H35" s="113">
        <f>'Detailed planning stage'!H23</f>
        <v>20.009676410310739</v>
      </c>
      <c r="I35" s="113">
        <f>'Detailed planning stage'!I23</f>
        <v>-114.00112994350283</v>
      </c>
      <c r="Q35" s="57"/>
    </row>
    <row r="36" spans="1:47" s="52" customFormat="1" ht="13" x14ac:dyDescent="0.3">
      <c r="A36" s="457"/>
      <c r="B36" s="457"/>
      <c r="C36" s="467"/>
      <c r="D36" s="467"/>
      <c r="E36" s="467"/>
      <c r="F36" s="467"/>
      <c r="G36" s="51"/>
      <c r="H36"/>
      <c r="I36"/>
      <c r="J36"/>
      <c r="K36"/>
      <c r="L36"/>
      <c r="M36"/>
      <c r="N36"/>
      <c r="O36"/>
      <c r="P36"/>
      <c r="Q36"/>
      <c r="R36"/>
      <c r="S36"/>
      <c r="T36"/>
      <c r="U36"/>
      <c r="V36"/>
      <c r="W36"/>
      <c r="X36"/>
      <c r="Y36"/>
      <c r="AB36"/>
      <c r="AC36"/>
      <c r="AD36"/>
      <c r="AE36"/>
      <c r="AF36"/>
      <c r="AG36"/>
      <c r="AH36"/>
      <c r="AI36"/>
      <c r="AJ36"/>
      <c r="AK36"/>
      <c r="AL36"/>
      <c r="AM36"/>
      <c r="AN36"/>
      <c r="AO36"/>
      <c r="AP36"/>
      <c r="AQ36"/>
      <c r="AR36"/>
      <c r="AS36"/>
      <c r="AT36"/>
      <c r="AU36"/>
    </row>
    <row r="37" spans="1:47" s="52" customFormat="1" ht="13" x14ac:dyDescent="0.3">
      <c r="A37" s="90"/>
      <c r="B37" s="90"/>
      <c r="C37" s="91"/>
      <c r="D37" s="91"/>
      <c r="E37" s="91"/>
      <c r="F37" s="91"/>
      <c r="G37" s="51"/>
      <c r="H37"/>
      <c r="I37"/>
      <c r="J37"/>
      <c r="K37"/>
      <c r="L37"/>
      <c r="M37"/>
      <c r="N37"/>
      <c r="O37"/>
      <c r="P37"/>
      <c r="Q37"/>
      <c r="R37"/>
      <c r="S37"/>
      <c r="T37"/>
      <c r="U37"/>
      <c r="V37"/>
      <c r="W37"/>
      <c r="X37"/>
      <c r="Y37"/>
      <c r="AB37"/>
      <c r="AC37"/>
      <c r="AD37"/>
      <c r="AE37"/>
      <c r="AF37"/>
      <c r="AG37"/>
      <c r="AH37"/>
      <c r="AI37"/>
      <c r="AJ37"/>
      <c r="AK37"/>
      <c r="AL37"/>
      <c r="AM37"/>
      <c r="AN37"/>
      <c r="AO37"/>
      <c r="AP37"/>
      <c r="AQ37"/>
      <c r="AR37"/>
      <c r="AS37"/>
      <c r="AT37"/>
      <c r="AU37"/>
    </row>
    <row r="38" spans="1:47" ht="43.5" customHeight="1" x14ac:dyDescent="0.25">
      <c r="A38" s="446" t="s">
        <v>250</v>
      </c>
      <c r="B38" s="442"/>
      <c r="C38" s="442"/>
      <c r="D38" s="442"/>
      <c r="E38" s="442"/>
      <c r="F38" s="442"/>
      <c r="G38" s="442"/>
      <c r="H38" s="442"/>
      <c r="I38" s="442"/>
      <c r="Q38" s="57"/>
    </row>
    <row r="39" spans="1:47" ht="33.75" customHeight="1" x14ac:dyDescent="0.25">
      <c r="A39" s="458"/>
      <c r="B39" s="459"/>
      <c r="C39" s="53" t="s">
        <v>251</v>
      </c>
      <c r="D39" s="137" t="s">
        <v>108</v>
      </c>
      <c r="E39" s="137" t="s">
        <v>249</v>
      </c>
      <c r="F39" s="53" t="s">
        <v>110</v>
      </c>
      <c r="G39" s="53" t="s">
        <v>111</v>
      </c>
      <c r="H39" s="53" t="s">
        <v>112</v>
      </c>
      <c r="I39" s="53" t="s">
        <v>113</v>
      </c>
      <c r="Q39" s="57"/>
    </row>
    <row r="40" spans="1:47" ht="35.65" customHeight="1" x14ac:dyDescent="0.25">
      <c r="A40" s="189" t="s">
        <v>114</v>
      </c>
      <c r="B40" s="190"/>
      <c r="C40" s="112">
        <f>D121+E121+F121</f>
        <v>0</v>
      </c>
      <c r="D40" s="112">
        <f>G121+H121+I121+J121+K121+O121+P121+Q121+R121</f>
        <v>0</v>
      </c>
      <c r="E40" s="112">
        <f>C121+D121+E121+F121+G121+H121+I121+J121+K121+O121+P121+Q121+R121</f>
        <v>0</v>
      </c>
      <c r="F40" s="112">
        <f>G121+H121+I121+J121+K121</f>
        <v>0</v>
      </c>
      <c r="G40" s="112" t="e">
        <f>L121+N121</f>
        <v>#VALUE!</v>
      </c>
      <c r="H40" s="112">
        <f>O121+P121+Q121+R121</f>
        <v>0</v>
      </c>
      <c r="I40" s="112">
        <f>T121</f>
        <v>0</v>
      </c>
      <c r="Q40" s="57"/>
    </row>
    <row r="41" spans="1:47" ht="37.9" customHeight="1" x14ac:dyDescent="0.25">
      <c r="A41" s="189" t="s">
        <v>115</v>
      </c>
      <c r="B41" s="190"/>
      <c r="C41" s="113" t="e">
        <f t="shared" ref="C41:I41" si="0">C40/$C$6</f>
        <v>#DIV/0!</v>
      </c>
      <c r="D41" s="113" t="e">
        <f t="shared" si="0"/>
        <v>#DIV/0!</v>
      </c>
      <c r="E41" s="113" t="e">
        <f t="shared" si="0"/>
        <v>#DIV/0!</v>
      </c>
      <c r="F41" s="113" t="e">
        <f t="shared" si="0"/>
        <v>#DIV/0!</v>
      </c>
      <c r="G41" s="113" t="e">
        <f t="shared" si="0"/>
        <v>#VALUE!</v>
      </c>
      <c r="H41" s="113" t="e">
        <f t="shared" si="0"/>
        <v>#DIV/0!</v>
      </c>
      <c r="I41" s="113" t="e">
        <f t="shared" si="0"/>
        <v>#DIV/0!</v>
      </c>
      <c r="Q41" s="57"/>
    </row>
    <row r="42" spans="1:47" ht="37.9" customHeight="1" x14ac:dyDescent="0.25">
      <c r="A42" s="189" t="s">
        <v>116</v>
      </c>
      <c r="B42" s="190"/>
      <c r="C42" s="488"/>
      <c r="D42" s="489"/>
      <c r="E42" s="490"/>
      <c r="F42" s="325"/>
      <c r="G42" s="326"/>
      <c r="H42" s="326"/>
      <c r="I42" s="327"/>
      <c r="Q42" s="57"/>
    </row>
    <row r="43" spans="1:47" ht="37.9" customHeight="1" x14ac:dyDescent="0.25">
      <c r="A43" s="189" t="s">
        <v>230</v>
      </c>
      <c r="B43" s="190"/>
      <c r="C43" s="138" t="e">
        <f>VLOOKUP($C$42,'WLC benchmarks'!$B$10:$E$13,2, TRUE)</f>
        <v>#N/A</v>
      </c>
      <c r="D43" s="138" t="e">
        <f>VLOOKUP($C$42,'WLC benchmarks'!$B$10:$E$13,3, TRUE)</f>
        <v>#N/A</v>
      </c>
      <c r="E43" s="138" t="e">
        <f>VLOOKUP($C$42,'WLC benchmarks'!$B$10:$E$13,4, TRUE)</f>
        <v>#N/A</v>
      </c>
      <c r="F43" s="328"/>
      <c r="G43" s="329"/>
      <c r="H43" s="329"/>
      <c r="I43" s="330"/>
      <c r="Q43" s="57"/>
    </row>
    <row r="44" spans="1:47" ht="37.9" customHeight="1" x14ac:dyDescent="0.25">
      <c r="A44" s="189" t="s">
        <v>252</v>
      </c>
      <c r="B44" s="190"/>
      <c r="C44" s="139" t="e">
        <f>VLOOKUP($C$42,'WLC benchmarks'!$B$16:$E$19,2, TRUE)</f>
        <v>#N/A</v>
      </c>
      <c r="D44" s="139" t="e">
        <f>VLOOKUP($C$42,'WLC benchmarks'!$B$16:$E$19,3, TRUE)</f>
        <v>#N/A</v>
      </c>
      <c r="E44" s="139" t="e">
        <f>VLOOKUP($C$42,'WLC benchmarks'!$B$16:$E$19,4, TRUE)</f>
        <v>#N/A</v>
      </c>
      <c r="F44" s="331"/>
      <c r="G44" s="332"/>
      <c r="H44" s="332"/>
      <c r="I44" s="333"/>
      <c r="Q44" s="57"/>
    </row>
    <row r="45" spans="1:47" ht="47.25" customHeight="1" x14ac:dyDescent="0.25">
      <c r="A45" s="189" t="s">
        <v>253</v>
      </c>
      <c r="B45" s="190"/>
      <c r="C45" s="435" t="s">
        <v>254</v>
      </c>
      <c r="D45" s="435"/>
      <c r="E45" s="435"/>
      <c r="F45" s="435"/>
      <c r="G45" s="435"/>
      <c r="H45" s="435"/>
      <c r="I45" s="435"/>
      <c r="Q45" s="57"/>
    </row>
    <row r="46" spans="1:47" ht="84" customHeight="1" x14ac:dyDescent="0.25">
      <c r="A46" s="189" t="s">
        <v>255</v>
      </c>
      <c r="B46" s="190"/>
      <c r="C46" s="436" t="s">
        <v>121</v>
      </c>
      <c r="D46" s="436"/>
      <c r="E46" s="436"/>
      <c r="F46" s="436"/>
      <c r="G46" s="436"/>
      <c r="H46" s="436"/>
      <c r="I46" s="436"/>
      <c r="Q46" s="57"/>
    </row>
    <row r="47" spans="1:47" s="52" customFormat="1" ht="13" x14ac:dyDescent="0.3">
      <c r="A47" s="90"/>
      <c r="B47" s="90"/>
      <c r="C47" s="91"/>
      <c r="D47" s="91"/>
      <c r="E47" s="91"/>
      <c r="F47" s="91"/>
      <c r="G47" s="51"/>
      <c r="H47"/>
      <c r="I47"/>
      <c r="J47"/>
      <c r="K47"/>
      <c r="L47"/>
      <c r="M47"/>
      <c r="N47"/>
      <c r="O47"/>
      <c r="P47"/>
      <c r="Q47"/>
      <c r="R47"/>
      <c r="S47"/>
      <c r="T47"/>
      <c r="U47"/>
      <c r="V47"/>
      <c r="W47"/>
      <c r="X47"/>
      <c r="Y47"/>
      <c r="AB47"/>
      <c r="AC47"/>
      <c r="AD47"/>
      <c r="AE47"/>
      <c r="AF47"/>
      <c r="AG47"/>
      <c r="AH47"/>
      <c r="AI47"/>
      <c r="AJ47"/>
      <c r="AK47"/>
      <c r="AL47"/>
      <c r="AM47"/>
      <c r="AN47"/>
      <c r="AO47"/>
      <c r="AP47"/>
      <c r="AQ47"/>
      <c r="AR47"/>
      <c r="AS47"/>
      <c r="AT47"/>
      <c r="AU47"/>
    </row>
    <row r="48" spans="1:47" s="52" customFormat="1" ht="24" customHeight="1" x14ac:dyDescent="0.3">
      <c r="A48" s="432" t="s">
        <v>122</v>
      </c>
      <c r="B48" s="433"/>
      <c r="C48" s="433"/>
      <c r="D48" s="433"/>
      <c r="E48" s="433"/>
      <c r="F48" s="434"/>
      <c r="G48" s="51"/>
      <c r="H48"/>
      <c r="I48"/>
      <c r="J48"/>
      <c r="K48"/>
      <c r="L48"/>
      <c r="M48"/>
      <c r="N48"/>
      <c r="O48"/>
      <c r="P48"/>
      <c r="Q48"/>
      <c r="R48"/>
      <c r="S48"/>
      <c r="T48"/>
      <c r="U48"/>
      <c r="V48"/>
      <c r="W48"/>
      <c r="X48"/>
      <c r="Y48"/>
      <c r="AB48"/>
      <c r="AC48"/>
      <c r="AD48"/>
      <c r="AE48"/>
      <c r="AF48"/>
      <c r="AG48"/>
      <c r="AH48"/>
      <c r="AI48"/>
      <c r="AJ48"/>
      <c r="AK48"/>
      <c r="AL48"/>
      <c r="AM48"/>
      <c r="AN48"/>
      <c r="AO48"/>
      <c r="AP48"/>
      <c r="AQ48"/>
      <c r="AR48"/>
      <c r="AS48"/>
      <c r="AT48"/>
      <c r="AU48"/>
    </row>
    <row r="49" spans="1:49" s="52" customFormat="1" ht="27.75" customHeight="1" x14ac:dyDescent="0.3">
      <c r="A49" s="210" t="s">
        <v>256</v>
      </c>
      <c r="B49" s="210"/>
      <c r="C49" s="435"/>
      <c r="D49" s="435"/>
      <c r="E49" s="435"/>
      <c r="F49" s="435"/>
      <c r="G49" s="51"/>
      <c r="H49"/>
      <c r="I49"/>
      <c r="J49"/>
      <c r="K49"/>
      <c r="L49"/>
      <c r="M49"/>
      <c r="N49"/>
      <c r="O49"/>
      <c r="P49"/>
      <c r="Q49"/>
      <c r="R49"/>
      <c r="S49"/>
      <c r="T49"/>
      <c r="U49"/>
      <c r="V49"/>
      <c r="W49"/>
      <c r="X49"/>
      <c r="Y49"/>
      <c r="AB49"/>
      <c r="AC49"/>
      <c r="AD49"/>
      <c r="AE49"/>
      <c r="AF49"/>
      <c r="AG49"/>
      <c r="AH49"/>
      <c r="AI49"/>
      <c r="AJ49"/>
      <c r="AK49"/>
      <c r="AL49"/>
      <c r="AM49"/>
      <c r="AN49"/>
      <c r="AO49"/>
      <c r="AP49"/>
      <c r="AQ49"/>
      <c r="AR49"/>
      <c r="AS49"/>
      <c r="AT49"/>
      <c r="AU49"/>
    </row>
    <row r="50" spans="1:49" s="52" customFormat="1" ht="33.75" customHeight="1" x14ac:dyDescent="0.3">
      <c r="A50" s="210" t="s">
        <v>257</v>
      </c>
      <c r="B50" s="210"/>
      <c r="C50" s="436"/>
      <c r="D50" s="436"/>
      <c r="E50" s="436"/>
      <c r="F50" s="436"/>
      <c r="G50" s="51"/>
      <c r="H50"/>
      <c r="I50"/>
      <c r="J50"/>
      <c r="K50"/>
      <c r="L50"/>
      <c r="M50"/>
      <c r="N50"/>
      <c r="O50"/>
      <c r="P50"/>
      <c r="Q50"/>
      <c r="R50"/>
      <c r="S50"/>
      <c r="T50"/>
      <c r="U50"/>
      <c r="V50"/>
      <c r="W50"/>
      <c r="X50"/>
      <c r="Y50"/>
      <c r="AB50"/>
      <c r="AC50"/>
      <c r="AD50"/>
      <c r="AE50"/>
      <c r="AF50"/>
      <c r="AG50"/>
      <c r="AH50"/>
      <c r="AI50"/>
      <c r="AJ50"/>
      <c r="AK50"/>
      <c r="AL50"/>
      <c r="AM50"/>
      <c r="AN50"/>
      <c r="AO50"/>
      <c r="AP50"/>
      <c r="AQ50"/>
      <c r="AR50"/>
      <c r="AS50"/>
      <c r="AT50"/>
      <c r="AU50"/>
    </row>
    <row r="51" spans="1:49" s="52" customFormat="1" ht="48.75" customHeight="1" x14ac:dyDescent="0.3">
      <c r="A51" s="210" t="s">
        <v>258</v>
      </c>
      <c r="B51" s="210"/>
      <c r="C51" s="436" t="s">
        <v>55</v>
      </c>
      <c r="D51" s="436"/>
      <c r="E51" s="436"/>
      <c r="F51" s="436"/>
      <c r="G51" s="51"/>
      <c r="H51"/>
      <c r="I51"/>
      <c r="J51"/>
      <c r="K51"/>
      <c r="L51"/>
      <c r="M51"/>
      <c r="N51"/>
      <c r="O51"/>
      <c r="P51"/>
      <c r="Q51"/>
      <c r="R51"/>
      <c r="S51"/>
      <c r="T51"/>
      <c r="U51"/>
      <c r="V51"/>
      <c r="W51"/>
      <c r="X51"/>
      <c r="Y51"/>
      <c r="AB51"/>
      <c r="AC51"/>
      <c r="AD51"/>
      <c r="AE51"/>
      <c r="AF51"/>
      <c r="AG51"/>
      <c r="AH51"/>
      <c r="AI51"/>
      <c r="AJ51"/>
      <c r="AK51"/>
      <c r="AL51"/>
      <c r="AM51"/>
      <c r="AN51"/>
      <c r="AO51"/>
      <c r="AP51"/>
      <c r="AQ51"/>
      <c r="AR51"/>
      <c r="AS51"/>
      <c r="AT51"/>
      <c r="AU51"/>
    </row>
    <row r="52" spans="1:49" s="52" customFormat="1" ht="13" x14ac:dyDescent="0.3">
      <c r="A52" s="90"/>
      <c r="B52" s="90"/>
      <c r="C52" s="91"/>
      <c r="D52" s="91"/>
      <c r="E52" s="91"/>
      <c r="F52" s="91"/>
      <c r="G52" s="51"/>
      <c r="H52"/>
      <c r="I52"/>
      <c r="J52"/>
      <c r="K52"/>
      <c r="L52"/>
      <c r="M52"/>
      <c r="N52"/>
      <c r="O52"/>
      <c r="P52"/>
      <c r="Q52"/>
      <c r="R52"/>
      <c r="S52"/>
      <c r="T52"/>
      <c r="U52"/>
      <c r="V52"/>
      <c r="W52"/>
      <c r="X52"/>
      <c r="Y52"/>
      <c r="AB52"/>
      <c r="AC52"/>
      <c r="AD52"/>
      <c r="AE52"/>
      <c r="AF52"/>
      <c r="AG52"/>
      <c r="AH52"/>
      <c r="AI52"/>
      <c r="AJ52"/>
      <c r="AK52"/>
      <c r="AL52"/>
      <c r="AM52"/>
      <c r="AN52"/>
      <c r="AO52"/>
      <c r="AP52"/>
      <c r="AQ52"/>
      <c r="AR52"/>
      <c r="AS52"/>
      <c r="AT52"/>
      <c r="AU52"/>
    </row>
    <row r="53" spans="1:49" s="46" customFormat="1" ht="29" x14ac:dyDescent="0.3">
      <c r="A53" s="440" t="s">
        <v>259</v>
      </c>
      <c r="B53" s="441"/>
      <c r="C53" s="218" t="s">
        <v>260</v>
      </c>
      <c r="D53" s="218"/>
      <c r="E53" s="218"/>
      <c r="F53" s="58" t="s">
        <v>261</v>
      </c>
      <c r="G53" s="51"/>
      <c r="H53" s="56"/>
      <c r="I53" s="56"/>
      <c r="J53" s="59"/>
      <c r="K53" s="59"/>
      <c r="L53" s="59"/>
      <c r="M53" s="59"/>
      <c r="N53" s="57"/>
      <c r="O53" s="57"/>
      <c r="P53" s="57"/>
      <c r="Q53" s="57"/>
    </row>
    <row r="54" spans="1:49" s="63" customFormat="1" ht="13" x14ac:dyDescent="0.3">
      <c r="A54" s="440"/>
      <c r="B54" s="441"/>
      <c r="C54" s="436" t="s">
        <v>128</v>
      </c>
      <c r="D54" s="436"/>
      <c r="E54" s="436"/>
      <c r="F54" s="41"/>
      <c r="G54" s="51"/>
    </row>
    <row r="55" spans="1:49" s="46" customFormat="1" ht="13" x14ac:dyDescent="0.3">
      <c r="A55" s="440"/>
      <c r="B55" s="441"/>
      <c r="C55" s="444"/>
      <c r="D55" s="444"/>
      <c r="E55" s="444"/>
      <c r="F55" s="41"/>
      <c r="G55" s="51"/>
    </row>
    <row r="56" spans="1:49" s="46" customFormat="1" ht="12.75" customHeight="1" x14ac:dyDescent="0.3">
      <c r="A56" s="442"/>
      <c r="B56" s="443"/>
      <c r="C56" s="436"/>
      <c r="D56" s="436"/>
      <c r="E56" s="436"/>
      <c r="F56" s="41"/>
      <c r="G56" s="51"/>
    </row>
    <row r="57" spans="1:49" s="52" customFormat="1" ht="13" x14ac:dyDescent="0.3">
      <c r="A57"/>
      <c r="B57" s="51"/>
      <c r="C57" s="51"/>
      <c r="D57" s="51"/>
      <c r="E57" s="51"/>
      <c r="F57" s="51"/>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row>
    <row r="58" spans="1:49" s="52" customFormat="1" ht="14.25" customHeight="1" x14ac:dyDescent="0.25">
      <c r="A58" s="486" t="s">
        <v>262</v>
      </c>
      <c r="B58" s="487"/>
      <c r="C58" s="483" t="s">
        <v>263</v>
      </c>
      <c r="D58" s="484"/>
      <c r="E58" s="484"/>
      <c r="F58" s="485"/>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row>
    <row r="59" spans="1:49" s="52" customFormat="1" ht="13" x14ac:dyDescent="0.25">
      <c r="A59" s="445"/>
      <c r="B59" s="441"/>
      <c r="C59" s="483" t="s">
        <v>264</v>
      </c>
      <c r="D59" s="484"/>
      <c r="E59" s="484"/>
      <c r="F59" s="485"/>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row>
    <row r="60" spans="1:49" s="52" customFormat="1" ht="13" x14ac:dyDescent="0.25">
      <c r="A60" s="445"/>
      <c r="B60" s="441"/>
      <c r="C60" s="483"/>
      <c r="D60" s="484"/>
      <c r="E60" s="484"/>
      <c r="F60" s="485"/>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row>
    <row r="61" spans="1:49" s="52" customFormat="1" ht="13" x14ac:dyDescent="0.25">
      <c r="A61" s="446"/>
      <c r="B61" s="443"/>
      <c r="C61" s="483"/>
      <c r="D61" s="484"/>
      <c r="E61" s="484"/>
      <c r="F61" s="485"/>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row>
    <row r="62" spans="1:49" s="52" customFormat="1" ht="13.15" customHeight="1" x14ac:dyDescent="0.3">
      <c r="A62"/>
      <c r="B62" s="51"/>
      <c r="C62" s="51"/>
      <c r="D62" s="51"/>
      <c r="E62" s="51"/>
      <c r="F62" s="51"/>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spans="1:49" s="52" customFormat="1" ht="24" customHeight="1" x14ac:dyDescent="0.25">
      <c r="A63" s="462" t="s">
        <v>133</v>
      </c>
      <c r="B63" s="463"/>
      <c r="C63" s="262" t="s">
        <v>134</v>
      </c>
      <c r="D63" s="282"/>
      <c r="E63" s="283" t="s">
        <v>135</v>
      </c>
      <c r="F63" s="285" t="s">
        <v>136</v>
      </c>
      <c r="G63" s="286"/>
      <c r="H63" s="262" t="s">
        <v>137</v>
      </c>
      <c r="I63" s="263"/>
      <c r="J63" s="92"/>
      <c r="K63"/>
      <c r="L63"/>
      <c r="M63"/>
      <c r="N63"/>
      <c r="O63"/>
      <c r="P63"/>
      <c r="Q63"/>
      <c r="R63"/>
      <c r="S63"/>
      <c r="T63"/>
      <c r="U63"/>
      <c r="V63"/>
      <c r="W63"/>
      <c r="X63"/>
      <c r="Y63"/>
      <c r="Z63"/>
      <c r="AA63"/>
      <c r="AB63"/>
      <c r="AC63"/>
      <c r="AD63"/>
      <c r="AE63"/>
      <c r="AF63"/>
      <c r="AG63"/>
      <c r="AH63"/>
      <c r="AI63"/>
      <c r="AJ63"/>
      <c r="AK63"/>
      <c r="AL63"/>
    </row>
    <row r="64" spans="1:49" s="52" customFormat="1" ht="55.5" customHeight="1" x14ac:dyDescent="0.25">
      <c r="A64" s="455" t="s">
        <v>138</v>
      </c>
      <c r="B64" s="456"/>
      <c r="C64" s="64" t="s">
        <v>139</v>
      </c>
      <c r="D64" s="64" t="s">
        <v>140</v>
      </c>
      <c r="E64" s="284"/>
      <c r="F64" s="287"/>
      <c r="G64" s="288"/>
      <c r="H64" s="64" t="s">
        <v>141</v>
      </c>
      <c r="I64" s="64" t="s">
        <v>142</v>
      </c>
      <c r="J64" s="93"/>
      <c r="K64"/>
      <c r="L64"/>
      <c r="M64"/>
      <c r="N64"/>
      <c r="O64"/>
      <c r="P64"/>
      <c r="Q64"/>
      <c r="R64"/>
      <c r="S64"/>
      <c r="T64"/>
      <c r="U64"/>
      <c r="V64"/>
      <c r="W64"/>
      <c r="X64"/>
      <c r="Y64"/>
      <c r="Z64"/>
      <c r="AA64"/>
      <c r="AB64"/>
      <c r="AC64"/>
      <c r="AD64"/>
      <c r="AE64"/>
      <c r="AF64"/>
      <c r="AG64"/>
      <c r="AH64"/>
      <c r="AI64"/>
      <c r="AJ64"/>
      <c r="AK64"/>
      <c r="AL64"/>
    </row>
    <row r="65" spans="1:38" s="52" customFormat="1" ht="102" customHeight="1" x14ac:dyDescent="0.25">
      <c r="A65" s="473" t="s">
        <v>143</v>
      </c>
      <c r="B65" s="474"/>
      <c r="C65" s="65" t="s">
        <v>144</v>
      </c>
      <c r="D65" s="88" t="s">
        <v>145</v>
      </c>
      <c r="E65" s="270" t="s">
        <v>146</v>
      </c>
      <c r="F65" s="273" t="s">
        <v>147</v>
      </c>
      <c r="G65" s="274"/>
      <c r="H65" s="88" t="s">
        <v>148</v>
      </c>
      <c r="I65" s="88" t="s">
        <v>149</v>
      </c>
      <c r="J65" s="94"/>
      <c r="K65"/>
      <c r="L65"/>
      <c r="M65"/>
      <c r="N65"/>
      <c r="O65"/>
      <c r="P65"/>
      <c r="Q65"/>
      <c r="R65"/>
      <c r="S65"/>
      <c r="T65"/>
      <c r="U65"/>
      <c r="V65"/>
      <c r="W65"/>
      <c r="X65"/>
      <c r="Y65"/>
      <c r="Z65"/>
      <c r="AA65"/>
      <c r="AB65"/>
      <c r="AC65"/>
      <c r="AD65"/>
      <c r="AE65"/>
      <c r="AF65"/>
      <c r="AG65"/>
      <c r="AH65"/>
      <c r="AI65"/>
      <c r="AJ65"/>
      <c r="AK65"/>
      <c r="AL65"/>
    </row>
    <row r="66" spans="1:38" s="52" customFormat="1" ht="13.15" customHeight="1" x14ac:dyDescent="0.25">
      <c r="A66" s="475"/>
      <c r="B66" s="476"/>
      <c r="C66" s="67" t="s">
        <v>150</v>
      </c>
      <c r="D66" s="88" t="s">
        <v>151</v>
      </c>
      <c r="E66" s="271"/>
      <c r="F66" s="198"/>
      <c r="G66" s="275"/>
      <c r="H66" s="88" t="s">
        <v>152</v>
      </c>
      <c r="I66" s="88" t="s">
        <v>153</v>
      </c>
      <c r="J66" s="94"/>
      <c r="K66"/>
      <c r="L66"/>
      <c r="M66"/>
      <c r="N66"/>
      <c r="O66"/>
      <c r="P66"/>
      <c r="Q66"/>
      <c r="R66"/>
      <c r="S66"/>
      <c r="T66"/>
      <c r="U66"/>
      <c r="V66"/>
      <c r="W66"/>
      <c r="X66"/>
      <c r="Y66"/>
      <c r="Z66"/>
      <c r="AA66"/>
      <c r="AB66"/>
      <c r="AC66"/>
      <c r="AD66"/>
      <c r="AE66"/>
      <c r="AF66"/>
      <c r="AG66"/>
      <c r="AH66"/>
      <c r="AI66"/>
      <c r="AJ66"/>
      <c r="AK66"/>
      <c r="AL66"/>
    </row>
    <row r="67" spans="1:38" s="52" customFormat="1" ht="13.15" customHeight="1" x14ac:dyDescent="0.25">
      <c r="A67" s="475"/>
      <c r="B67" s="476"/>
      <c r="C67" s="67" t="s">
        <v>154</v>
      </c>
      <c r="D67" s="89" t="s">
        <v>155</v>
      </c>
      <c r="E67" s="272"/>
      <c r="F67" s="276"/>
      <c r="G67" s="277"/>
      <c r="H67" s="89" t="s">
        <v>148</v>
      </c>
      <c r="I67" s="89" t="s">
        <v>148</v>
      </c>
      <c r="J67" s="94"/>
      <c r="K67"/>
      <c r="L67"/>
      <c r="M67"/>
      <c r="N67"/>
      <c r="O67"/>
      <c r="P67"/>
      <c r="Q67"/>
      <c r="R67"/>
      <c r="S67"/>
      <c r="T67"/>
      <c r="U67"/>
      <c r="V67"/>
      <c r="W67"/>
      <c r="X67"/>
      <c r="Y67"/>
      <c r="Z67"/>
      <c r="AA67"/>
      <c r="AB67"/>
      <c r="AC67"/>
      <c r="AD67"/>
      <c r="AE67"/>
      <c r="AF67"/>
      <c r="AG67"/>
      <c r="AH67"/>
      <c r="AI67"/>
      <c r="AJ67"/>
      <c r="AK67"/>
      <c r="AL67"/>
    </row>
    <row r="68" spans="1:38" s="52" customFormat="1" ht="30" customHeight="1" x14ac:dyDescent="0.25">
      <c r="A68" s="69">
        <v>0.1</v>
      </c>
      <c r="B68" s="70" t="s">
        <v>156</v>
      </c>
      <c r="C68" s="40"/>
      <c r="D68" s="13"/>
      <c r="E68" s="278"/>
      <c r="F68" s="460"/>
      <c r="G68" s="461"/>
      <c r="H68" s="17"/>
      <c r="I68" s="17"/>
      <c r="J68" s="198" t="s">
        <v>157</v>
      </c>
      <c r="K68" s="199"/>
      <c r="L68" s="199"/>
      <c r="M68"/>
      <c r="N68"/>
      <c r="O68"/>
      <c r="P68"/>
      <c r="Q68"/>
      <c r="R68"/>
      <c r="S68"/>
      <c r="T68"/>
      <c r="U68"/>
      <c r="V68"/>
      <c r="W68"/>
      <c r="X68"/>
      <c r="Y68"/>
      <c r="Z68"/>
      <c r="AA68"/>
      <c r="AB68"/>
      <c r="AC68"/>
      <c r="AD68"/>
      <c r="AE68"/>
      <c r="AF68"/>
      <c r="AG68"/>
      <c r="AH68"/>
      <c r="AI68"/>
      <c r="AJ68"/>
      <c r="AK68"/>
      <c r="AL68"/>
    </row>
    <row r="69" spans="1:38" s="52" customFormat="1" ht="30" customHeight="1" x14ac:dyDescent="0.25">
      <c r="A69" s="71">
        <v>0.2</v>
      </c>
      <c r="B69" s="72" t="s">
        <v>158</v>
      </c>
      <c r="C69" s="14"/>
      <c r="D69" s="15"/>
      <c r="E69" s="279"/>
      <c r="F69" s="460"/>
      <c r="G69" s="461"/>
      <c r="H69" s="17"/>
      <c r="I69" s="17"/>
      <c r="J69" s="198"/>
      <c r="K69" s="199"/>
      <c r="L69" s="199"/>
      <c r="M69"/>
      <c r="N69"/>
      <c r="O69"/>
      <c r="P69"/>
      <c r="Q69"/>
      <c r="R69"/>
      <c r="S69"/>
      <c r="T69"/>
      <c r="U69"/>
      <c r="V69"/>
      <c r="W69"/>
      <c r="X69"/>
      <c r="Y69"/>
      <c r="Z69"/>
      <c r="AA69"/>
      <c r="AB69"/>
      <c r="AC69"/>
      <c r="AD69"/>
      <c r="AE69"/>
      <c r="AF69"/>
      <c r="AG69"/>
      <c r="AH69"/>
      <c r="AI69"/>
      <c r="AJ69"/>
      <c r="AK69"/>
      <c r="AL69"/>
    </row>
    <row r="70" spans="1:38" s="52" customFormat="1" ht="30" customHeight="1" x14ac:dyDescent="0.25">
      <c r="A70" s="71">
        <v>0.3</v>
      </c>
      <c r="B70" s="72" t="s">
        <v>159</v>
      </c>
      <c r="C70" s="14"/>
      <c r="D70" s="15"/>
      <c r="E70" s="279"/>
      <c r="F70" s="460"/>
      <c r="G70" s="461"/>
      <c r="H70" s="17"/>
      <c r="I70" s="17"/>
      <c r="J70" s="198"/>
      <c r="K70" s="199"/>
      <c r="L70" s="199"/>
      <c r="M70"/>
      <c r="N70"/>
      <c r="O70"/>
      <c r="P70"/>
      <c r="Q70"/>
      <c r="R70"/>
      <c r="S70"/>
      <c r="T70"/>
      <c r="U70"/>
      <c r="V70"/>
      <c r="W70"/>
      <c r="X70"/>
      <c r="Y70"/>
      <c r="Z70"/>
      <c r="AA70"/>
      <c r="AB70"/>
      <c r="AC70"/>
      <c r="AD70"/>
      <c r="AE70"/>
      <c r="AF70"/>
      <c r="AG70"/>
      <c r="AH70"/>
      <c r="AI70"/>
      <c r="AJ70"/>
      <c r="AK70"/>
      <c r="AL70"/>
    </row>
    <row r="71" spans="1:38" s="52" customFormat="1" ht="30" customHeight="1" x14ac:dyDescent="0.25">
      <c r="A71" s="71">
        <v>0.4</v>
      </c>
      <c r="B71" s="72" t="s">
        <v>160</v>
      </c>
      <c r="C71" s="14"/>
      <c r="D71" s="15"/>
      <c r="E71" s="280"/>
      <c r="F71" s="460"/>
      <c r="G71" s="461"/>
      <c r="H71" s="17"/>
      <c r="I71" s="17"/>
      <c r="J71" s="198"/>
      <c r="K71" s="199"/>
      <c r="L71" s="199"/>
      <c r="M71"/>
      <c r="N71"/>
      <c r="O71"/>
      <c r="P71"/>
      <c r="Q71"/>
      <c r="R71"/>
      <c r="S71"/>
      <c r="T71"/>
      <c r="U71"/>
      <c r="V71"/>
      <c r="W71"/>
      <c r="X71"/>
      <c r="Y71"/>
      <c r="Z71"/>
      <c r="AA71"/>
      <c r="AB71"/>
      <c r="AC71"/>
      <c r="AD71"/>
      <c r="AE71"/>
      <c r="AF71"/>
      <c r="AG71"/>
      <c r="AH71"/>
      <c r="AI71"/>
      <c r="AJ71"/>
      <c r="AK71"/>
      <c r="AL71"/>
    </row>
    <row r="72" spans="1:38" s="52" customFormat="1" ht="30" customHeight="1" x14ac:dyDescent="0.25">
      <c r="A72" s="71">
        <v>1</v>
      </c>
      <c r="B72" s="72" t="s">
        <v>161</v>
      </c>
      <c r="C72" s="14"/>
      <c r="D72" s="15"/>
      <c r="E72" s="19"/>
      <c r="F72" s="460"/>
      <c r="G72" s="461"/>
      <c r="H72" s="17"/>
      <c r="I72" s="17"/>
      <c r="J72" s="198"/>
      <c r="K72" s="199"/>
      <c r="L72" s="199"/>
      <c r="M72"/>
      <c r="N72"/>
      <c r="O72"/>
      <c r="P72"/>
      <c r="Q72"/>
      <c r="R72"/>
      <c r="S72"/>
      <c r="T72"/>
      <c r="U72"/>
      <c r="V72"/>
      <c r="W72"/>
      <c r="X72"/>
      <c r="Y72"/>
      <c r="Z72"/>
      <c r="AA72"/>
      <c r="AB72"/>
      <c r="AC72"/>
      <c r="AD72"/>
      <c r="AE72"/>
      <c r="AF72"/>
      <c r="AG72"/>
      <c r="AH72"/>
      <c r="AI72"/>
      <c r="AJ72"/>
      <c r="AK72"/>
      <c r="AL72"/>
    </row>
    <row r="73" spans="1:38" s="52" customFormat="1" ht="30" customHeight="1" x14ac:dyDescent="0.25">
      <c r="A73" s="73">
        <v>2.1</v>
      </c>
      <c r="B73" s="72" t="s">
        <v>162</v>
      </c>
      <c r="C73" s="14"/>
      <c r="D73" s="15"/>
      <c r="E73" s="19"/>
      <c r="F73" s="460"/>
      <c r="G73" s="461"/>
      <c r="H73" s="17"/>
      <c r="I73" s="17"/>
      <c r="J73" s="198"/>
      <c r="K73" s="199"/>
      <c r="L73" s="199"/>
      <c r="M73"/>
      <c r="N73"/>
      <c r="O73"/>
      <c r="P73"/>
      <c r="Q73"/>
      <c r="R73"/>
      <c r="S73"/>
      <c r="T73"/>
      <c r="U73"/>
      <c r="V73"/>
      <c r="W73"/>
      <c r="X73"/>
      <c r="Y73"/>
      <c r="Z73"/>
      <c r="AA73"/>
      <c r="AB73"/>
      <c r="AC73"/>
      <c r="AD73"/>
      <c r="AE73"/>
      <c r="AF73"/>
      <c r="AG73"/>
      <c r="AH73"/>
      <c r="AI73"/>
      <c r="AJ73"/>
      <c r="AK73"/>
      <c r="AL73"/>
    </row>
    <row r="74" spans="1:38" s="52" customFormat="1" ht="30" customHeight="1" x14ac:dyDescent="0.25">
      <c r="A74" s="71">
        <v>2.2000000000000002</v>
      </c>
      <c r="B74" s="72" t="s">
        <v>163</v>
      </c>
      <c r="C74" s="14"/>
      <c r="D74" s="15"/>
      <c r="E74" s="19"/>
      <c r="F74" s="460"/>
      <c r="G74" s="461"/>
      <c r="H74" s="17"/>
      <c r="I74" s="17"/>
      <c r="J74" s="198"/>
      <c r="K74" s="199"/>
      <c r="L74" s="199"/>
      <c r="M74"/>
      <c r="N74"/>
      <c r="O74"/>
      <c r="P74"/>
      <c r="Q74"/>
      <c r="R74"/>
      <c r="S74"/>
      <c r="T74"/>
      <c r="U74"/>
      <c r="V74"/>
      <c r="W74"/>
      <c r="X74"/>
      <c r="Y74"/>
      <c r="Z74"/>
      <c r="AA74"/>
      <c r="AB74"/>
      <c r="AC74"/>
      <c r="AD74"/>
      <c r="AE74"/>
      <c r="AF74"/>
      <c r="AG74"/>
      <c r="AH74"/>
      <c r="AI74"/>
      <c r="AJ74"/>
      <c r="AK74"/>
      <c r="AL74"/>
    </row>
    <row r="75" spans="1:38" s="52" customFormat="1" ht="30" customHeight="1" x14ac:dyDescent="0.25">
      <c r="A75" s="71">
        <v>2.2999999999999998</v>
      </c>
      <c r="B75" s="72" t="s">
        <v>164</v>
      </c>
      <c r="C75" s="14"/>
      <c r="D75" s="15"/>
      <c r="E75" s="19"/>
      <c r="F75" s="460"/>
      <c r="G75" s="461"/>
      <c r="H75" s="17"/>
      <c r="I75" s="17"/>
      <c r="J75" s="198"/>
      <c r="K75" s="199"/>
      <c r="L75" s="199"/>
      <c r="M75"/>
      <c r="N75"/>
      <c r="O75"/>
      <c r="P75"/>
      <c r="Q75"/>
      <c r="R75"/>
      <c r="S75"/>
      <c r="T75"/>
      <c r="U75"/>
      <c r="V75"/>
      <c r="W75"/>
      <c r="X75"/>
      <c r="Y75"/>
      <c r="Z75"/>
      <c r="AA75"/>
      <c r="AB75"/>
      <c r="AC75"/>
      <c r="AD75"/>
      <c r="AE75"/>
      <c r="AF75"/>
      <c r="AG75"/>
      <c r="AH75"/>
      <c r="AI75"/>
      <c r="AJ75"/>
      <c r="AK75"/>
      <c r="AL75"/>
    </row>
    <row r="76" spans="1:38" s="52" customFormat="1" ht="30" customHeight="1" x14ac:dyDescent="0.25">
      <c r="A76" s="71">
        <v>2.4</v>
      </c>
      <c r="B76" s="72" t="s">
        <v>165</v>
      </c>
      <c r="C76" s="14"/>
      <c r="D76" s="15"/>
      <c r="E76" s="19"/>
      <c r="F76" s="460"/>
      <c r="G76" s="461"/>
      <c r="H76" s="17"/>
      <c r="I76" s="17"/>
      <c r="J76" s="198"/>
      <c r="K76" s="199"/>
      <c r="L76" s="199"/>
      <c r="M76"/>
      <c r="N76"/>
      <c r="O76"/>
      <c r="P76"/>
      <c r="Q76"/>
      <c r="R76"/>
      <c r="S76"/>
      <c r="T76"/>
      <c r="U76"/>
      <c r="V76"/>
      <c r="W76"/>
      <c r="X76"/>
      <c r="Y76"/>
      <c r="Z76"/>
      <c r="AA76"/>
      <c r="AB76"/>
      <c r="AC76"/>
      <c r="AD76"/>
      <c r="AE76"/>
      <c r="AF76"/>
      <c r="AG76"/>
      <c r="AH76"/>
      <c r="AI76"/>
      <c r="AJ76"/>
      <c r="AK76"/>
      <c r="AL76"/>
    </row>
    <row r="77" spans="1:38" s="52" customFormat="1" ht="30" customHeight="1" x14ac:dyDescent="0.25">
      <c r="A77" s="71">
        <v>2.5</v>
      </c>
      <c r="B77" s="72" t="s">
        <v>166</v>
      </c>
      <c r="C77" s="14"/>
      <c r="D77" s="15"/>
      <c r="E77" s="19"/>
      <c r="F77" s="460"/>
      <c r="G77" s="461"/>
      <c r="H77" s="17"/>
      <c r="I77" s="17"/>
      <c r="J77" s="198"/>
      <c r="K77" s="199"/>
      <c r="L77" s="199"/>
      <c r="M77"/>
      <c r="N77"/>
      <c r="O77"/>
      <c r="P77"/>
      <c r="Q77"/>
      <c r="R77"/>
      <c r="S77"/>
      <c r="T77"/>
      <c r="U77"/>
      <c r="V77"/>
      <c r="W77"/>
      <c r="X77"/>
      <c r="Y77"/>
      <c r="Z77"/>
      <c r="AA77"/>
      <c r="AB77"/>
      <c r="AC77"/>
      <c r="AD77"/>
      <c r="AE77"/>
      <c r="AF77"/>
      <c r="AG77"/>
      <c r="AH77"/>
      <c r="AI77"/>
      <c r="AJ77"/>
      <c r="AK77"/>
      <c r="AL77"/>
    </row>
    <row r="78" spans="1:38" s="52" customFormat="1" ht="30" customHeight="1" x14ac:dyDescent="0.25">
      <c r="A78" s="71">
        <v>2.6</v>
      </c>
      <c r="B78" s="72" t="s">
        <v>167</v>
      </c>
      <c r="C78" s="14"/>
      <c r="D78" s="15"/>
      <c r="E78" s="19"/>
      <c r="F78" s="460"/>
      <c r="G78" s="461"/>
      <c r="H78" s="17"/>
      <c r="I78" s="17"/>
      <c r="J78" s="198"/>
      <c r="K78" s="199"/>
      <c r="L78" s="199"/>
      <c r="M78"/>
      <c r="N78"/>
      <c r="O78"/>
      <c r="P78"/>
      <c r="Q78"/>
      <c r="R78"/>
      <c r="S78"/>
      <c r="T78"/>
      <c r="U78"/>
      <c r="V78"/>
      <c r="W78"/>
      <c r="X78"/>
      <c r="Y78"/>
      <c r="Z78"/>
      <c r="AA78"/>
      <c r="AB78"/>
      <c r="AC78"/>
      <c r="AD78"/>
      <c r="AE78"/>
      <c r="AF78"/>
      <c r="AG78"/>
      <c r="AH78"/>
      <c r="AI78"/>
      <c r="AJ78"/>
      <c r="AK78"/>
      <c r="AL78"/>
    </row>
    <row r="79" spans="1:38" s="52" customFormat="1" ht="30" customHeight="1" x14ac:dyDescent="0.25">
      <c r="A79" s="71">
        <v>2.7</v>
      </c>
      <c r="B79" s="72" t="s">
        <v>168</v>
      </c>
      <c r="C79" s="14"/>
      <c r="D79" s="15"/>
      <c r="E79" s="19"/>
      <c r="F79" s="460"/>
      <c r="G79" s="461"/>
      <c r="H79" s="17"/>
      <c r="I79" s="17"/>
      <c r="J79" s="198"/>
      <c r="K79" s="199"/>
      <c r="L79" s="199"/>
      <c r="M79"/>
      <c r="N79"/>
      <c r="O79"/>
      <c r="P79"/>
      <c r="Q79"/>
      <c r="R79"/>
      <c r="S79"/>
      <c r="T79"/>
      <c r="U79"/>
      <c r="V79"/>
      <c r="W79"/>
      <c r="X79"/>
      <c r="Y79"/>
      <c r="Z79"/>
      <c r="AA79"/>
      <c r="AB79"/>
      <c r="AC79"/>
      <c r="AD79"/>
      <c r="AE79"/>
      <c r="AF79"/>
      <c r="AG79"/>
      <c r="AH79"/>
      <c r="AI79"/>
      <c r="AJ79"/>
      <c r="AK79"/>
      <c r="AL79"/>
    </row>
    <row r="80" spans="1:38" s="52" customFormat="1" ht="30" customHeight="1" x14ac:dyDescent="0.25">
      <c r="A80" s="71">
        <v>2.8</v>
      </c>
      <c r="B80" s="72" t="s">
        <v>169</v>
      </c>
      <c r="C80" s="14"/>
      <c r="D80" s="15"/>
      <c r="E80" s="19"/>
      <c r="F80" s="460"/>
      <c r="G80" s="461"/>
      <c r="H80" s="17"/>
      <c r="I80" s="17"/>
      <c r="J80" s="198"/>
      <c r="K80" s="199"/>
      <c r="L80" s="199"/>
      <c r="M80"/>
      <c r="N80"/>
      <c r="O80"/>
      <c r="P80"/>
      <c r="Q80"/>
      <c r="R80"/>
      <c r="S80"/>
      <c r="T80"/>
      <c r="U80"/>
      <c r="V80"/>
      <c r="W80"/>
      <c r="X80"/>
      <c r="Y80"/>
      <c r="Z80"/>
      <c r="AA80"/>
      <c r="AB80"/>
      <c r="AC80"/>
      <c r="AD80"/>
      <c r="AE80"/>
      <c r="AF80"/>
      <c r="AG80"/>
      <c r="AH80"/>
      <c r="AI80"/>
      <c r="AJ80"/>
      <c r="AK80"/>
      <c r="AL80"/>
    </row>
    <row r="81" spans="1:47" s="52" customFormat="1" ht="30" customHeight="1" x14ac:dyDescent="0.25">
      <c r="A81" s="71">
        <v>3</v>
      </c>
      <c r="B81" s="72" t="s">
        <v>170</v>
      </c>
      <c r="C81" s="14"/>
      <c r="D81" s="15"/>
      <c r="E81" s="19"/>
      <c r="F81" s="460"/>
      <c r="G81" s="461"/>
      <c r="H81" s="17"/>
      <c r="I81" s="17"/>
      <c r="J81" s="198"/>
      <c r="K81" s="199"/>
      <c r="L81" s="199"/>
      <c r="M81"/>
      <c r="N81"/>
      <c r="O81"/>
      <c r="P81"/>
      <c r="Q81"/>
      <c r="R81"/>
      <c r="S81"/>
      <c r="T81"/>
      <c r="U81"/>
      <c r="V81"/>
      <c r="W81"/>
      <c r="X81"/>
      <c r="Y81"/>
      <c r="Z81"/>
      <c r="AA81"/>
      <c r="AB81"/>
      <c r="AC81"/>
      <c r="AD81"/>
      <c r="AE81"/>
      <c r="AF81"/>
      <c r="AG81"/>
      <c r="AH81"/>
      <c r="AI81"/>
      <c r="AJ81"/>
      <c r="AK81"/>
      <c r="AL81"/>
    </row>
    <row r="82" spans="1:47" s="52" customFormat="1" ht="30" customHeight="1" x14ac:dyDescent="0.25">
      <c r="A82" s="71">
        <v>4</v>
      </c>
      <c r="B82" s="72" t="s">
        <v>171</v>
      </c>
      <c r="C82" s="14"/>
      <c r="D82" s="15"/>
      <c r="E82" s="19"/>
      <c r="F82" s="460"/>
      <c r="G82" s="461"/>
      <c r="H82" s="17"/>
      <c r="I82" s="17"/>
      <c r="J82" s="198"/>
      <c r="K82" s="199"/>
      <c r="L82" s="199"/>
      <c r="M82"/>
      <c r="N82"/>
      <c r="O82"/>
      <c r="P82"/>
      <c r="Q82"/>
      <c r="R82"/>
      <c r="S82"/>
      <c r="T82"/>
      <c r="U82"/>
      <c r="V82"/>
      <c r="W82"/>
      <c r="X82"/>
      <c r="Y82"/>
      <c r="Z82"/>
      <c r="AA82"/>
      <c r="AB82"/>
      <c r="AC82"/>
      <c r="AD82"/>
      <c r="AE82"/>
      <c r="AF82"/>
      <c r="AG82"/>
      <c r="AH82"/>
      <c r="AI82"/>
      <c r="AJ82"/>
      <c r="AK82"/>
      <c r="AL82"/>
    </row>
    <row r="83" spans="1:47" s="52" customFormat="1" ht="30" customHeight="1" x14ac:dyDescent="0.25">
      <c r="A83" s="71">
        <v>5</v>
      </c>
      <c r="B83" s="72" t="s">
        <v>172</v>
      </c>
      <c r="C83" s="14"/>
      <c r="D83" s="15"/>
      <c r="E83" s="19"/>
      <c r="F83" s="460"/>
      <c r="G83" s="461"/>
      <c r="H83" s="17"/>
      <c r="I83" s="17"/>
      <c r="J83" s="111"/>
      <c r="K83" s="95"/>
      <c r="L83" s="95"/>
      <c r="M83"/>
      <c r="N83"/>
      <c r="O83"/>
      <c r="P83"/>
      <c r="Q83"/>
      <c r="R83"/>
      <c r="S83"/>
      <c r="T83"/>
      <c r="U83"/>
      <c r="V83"/>
      <c r="W83"/>
      <c r="X83"/>
      <c r="Y83"/>
      <c r="Z83"/>
      <c r="AA83"/>
      <c r="AB83"/>
      <c r="AC83"/>
      <c r="AD83"/>
      <c r="AE83"/>
      <c r="AF83"/>
      <c r="AG83"/>
      <c r="AH83"/>
      <c r="AI83"/>
      <c r="AJ83"/>
      <c r="AK83"/>
      <c r="AL83"/>
    </row>
    <row r="84" spans="1:47" s="76" customFormat="1" ht="30" customHeight="1" x14ac:dyDescent="0.25">
      <c r="A84" s="71">
        <v>6</v>
      </c>
      <c r="B84" s="72" t="s">
        <v>173</v>
      </c>
      <c r="C84" s="14"/>
      <c r="D84" s="15"/>
      <c r="E84" s="19"/>
      <c r="F84" s="460"/>
      <c r="G84" s="461"/>
      <c r="H84" s="17"/>
      <c r="I84" s="17"/>
      <c r="J84" s="198"/>
      <c r="K84" s="199"/>
      <c r="L84" s="199"/>
      <c r="M84"/>
      <c r="N84"/>
      <c r="O84"/>
      <c r="P84"/>
      <c r="Q84"/>
      <c r="R84"/>
      <c r="S84"/>
      <c r="T84"/>
      <c r="U84"/>
      <c r="V84"/>
      <c r="W84"/>
      <c r="X84"/>
      <c r="Y84"/>
      <c r="Z84"/>
      <c r="AA84"/>
      <c r="AB84"/>
      <c r="AC84"/>
      <c r="AD84"/>
      <c r="AE84"/>
      <c r="AF84"/>
      <c r="AG84"/>
      <c r="AH84"/>
      <c r="AI84"/>
      <c r="AJ84"/>
    </row>
    <row r="85" spans="1:47" s="76" customFormat="1" ht="30" customHeight="1" x14ac:dyDescent="0.25">
      <c r="A85" s="71">
        <v>7</v>
      </c>
      <c r="B85" s="72" t="s">
        <v>174</v>
      </c>
      <c r="C85" s="14"/>
      <c r="D85" s="15"/>
      <c r="E85" s="19"/>
      <c r="F85" s="460"/>
      <c r="G85" s="461"/>
      <c r="H85" s="17"/>
      <c r="I85" s="17"/>
      <c r="J85" s="198"/>
      <c r="K85" s="199"/>
      <c r="L85" s="199"/>
      <c r="M85"/>
      <c r="N85"/>
      <c r="O85"/>
      <c r="P85"/>
      <c r="Q85"/>
      <c r="R85"/>
      <c r="S85"/>
      <c r="T85"/>
      <c r="U85"/>
      <c r="V85"/>
      <c r="W85"/>
      <c r="X85"/>
      <c r="Y85"/>
      <c r="Z85"/>
      <c r="AA85"/>
      <c r="AB85"/>
      <c r="AC85"/>
      <c r="AD85"/>
      <c r="AE85"/>
      <c r="AF85"/>
      <c r="AG85"/>
      <c r="AH85"/>
      <c r="AI85"/>
      <c r="AJ85"/>
    </row>
    <row r="86" spans="1:47" s="76" customFormat="1" ht="30" customHeight="1" x14ac:dyDescent="0.25">
      <c r="A86" s="69">
        <v>8</v>
      </c>
      <c r="B86" s="70" t="s">
        <v>175</v>
      </c>
      <c r="C86" s="16"/>
      <c r="D86" s="13"/>
      <c r="E86" s="127"/>
      <c r="F86" s="460"/>
      <c r="G86" s="461"/>
      <c r="H86" s="18"/>
      <c r="I86" s="18"/>
      <c r="J86" s="111"/>
      <c r="K86" s="95"/>
      <c r="L86" s="95"/>
      <c r="M86"/>
      <c r="N86"/>
      <c r="O86"/>
      <c r="P86"/>
      <c r="Q86"/>
      <c r="R86"/>
      <c r="S86"/>
      <c r="T86"/>
      <c r="U86"/>
      <c r="V86"/>
      <c r="W86"/>
      <c r="X86"/>
      <c r="Y86"/>
      <c r="Z86"/>
      <c r="AA86"/>
      <c r="AB86"/>
      <c r="AC86"/>
      <c r="AD86"/>
      <c r="AE86"/>
      <c r="AF86"/>
      <c r="AG86"/>
      <c r="AH86"/>
      <c r="AI86"/>
      <c r="AJ86"/>
    </row>
    <row r="87" spans="1:47" s="76" customFormat="1" ht="30" customHeight="1" x14ac:dyDescent="0.25">
      <c r="A87" s="69"/>
      <c r="B87" s="70"/>
      <c r="C87" s="16"/>
      <c r="D87" s="13"/>
      <c r="E87" s="20"/>
      <c r="F87" s="471"/>
      <c r="G87" s="472"/>
      <c r="H87" s="18"/>
      <c r="I87" s="18"/>
      <c r="J87" s="198"/>
      <c r="K87" s="199"/>
      <c r="L87" s="199"/>
      <c r="M87"/>
      <c r="N87"/>
      <c r="O87"/>
      <c r="P87"/>
      <c r="Q87"/>
      <c r="R87"/>
      <c r="S87"/>
      <c r="T87"/>
      <c r="U87"/>
      <c r="V87"/>
      <c r="W87"/>
      <c r="X87"/>
      <c r="Y87"/>
      <c r="Z87"/>
      <c r="AA87"/>
      <c r="AB87"/>
      <c r="AC87"/>
      <c r="AD87"/>
      <c r="AE87"/>
      <c r="AF87"/>
      <c r="AG87"/>
      <c r="AH87"/>
      <c r="AI87"/>
      <c r="AJ87"/>
    </row>
    <row r="88" spans="1:47" s="76" customFormat="1" ht="31.5" customHeight="1" x14ac:dyDescent="0.25">
      <c r="A88" s="455" t="s">
        <v>176</v>
      </c>
      <c r="B88" s="456"/>
      <c r="C88" s="64" t="s">
        <v>177</v>
      </c>
      <c r="D88" s="64" t="s">
        <v>233</v>
      </c>
      <c r="E88" s="161" t="s">
        <v>234</v>
      </c>
      <c r="F88" s="179" t="s">
        <v>180</v>
      </c>
      <c r="G88" s="180" t="s">
        <v>181</v>
      </c>
      <c r="H88" s="454"/>
      <c r="I88" s="454"/>
      <c r="J88" s="95"/>
      <c r="K88" s="95"/>
      <c r="L88" s="95"/>
      <c r="M88"/>
      <c r="N88"/>
      <c r="O88"/>
      <c r="P88"/>
      <c r="Q88"/>
      <c r="R88"/>
      <c r="S88"/>
      <c r="T88"/>
      <c r="U88"/>
      <c r="V88"/>
      <c r="W88"/>
      <c r="X88"/>
      <c r="Y88"/>
      <c r="Z88"/>
      <c r="AA88"/>
      <c r="AB88"/>
      <c r="AC88"/>
      <c r="AD88"/>
      <c r="AE88"/>
      <c r="AF88"/>
      <c r="AG88"/>
      <c r="AH88"/>
      <c r="AI88"/>
      <c r="AJ88"/>
    </row>
    <row r="89" spans="1:47" s="76" customFormat="1" ht="19.5" customHeight="1" x14ac:dyDescent="0.25">
      <c r="A89" s="71" t="s">
        <v>182</v>
      </c>
      <c r="B89" s="72" t="s">
        <v>183</v>
      </c>
      <c r="C89" s="14"/>
      <c r="D89" s="15"/>
      <c r="E89" s="19"/>
      <c r="F89" s="172"/>
      <c r="G89" s="173"/>
      <c r="H89" s="454"/>
      <c r="I89" s="454"/>
      <c r="J89" s="209" t="s">
        <v>184</v>
      </c>
      <c r="K89" s="209"/>
      <c r="L89" s="209"/>
      <c r="M89"/>
      <c r="N89"/>
      <c r="O89"/>
      <c r="P89"/>
      <c r="Q89"/>
      <c r="R89"/>
      <c r="S89"/>
      <c r="T89"/>
      <c r="U89"/>
      <c r="V89"/>
      <c r="W89"/>
      <c r="X89"/>
      <c r="Y89"/>
      <c r="Z89"/>
      <c r="AA89"/>
      <c r="AB89"/>
      <c r="AC89"/>
      <c r="AD89"/>
      <c r="AE89"/>
      <c r="AF89"/>
      <c r="AG89"/>
      <c r="AH89"/>
      <c r="AI89"/>
      <c r="AJ89"/>
    </row>
    <row r="90" spans="1:47" s="76" customFormat="1" ht="19.5" customHeight="1" x14ac:dyDescent="0.25">
      <c r="A90" s="71" t="s">
        <v>185</v>
      </c>
      <c r="B90" s="72" t="s">
        <v>186</v>
      </c>
      <c r="C90" s="14"/>
      <c r="D90" s="15"/>
      <c r="E90" s="19"/>
      <c r="F90" s="160"/>
      <c r="G90" s="174"/>
      <c r="H90" s="429"/>
      <c r="I90" s="430"/>
      <c r="J90" s="199"/>
      <c r="K90" s="199"/>
      <c r="L90" s="199"/>
      <c r="M90"/>
      <c r="N90"/>
      <c r="O90"/>
      <c r="P90"/>
      <c r="Q90"/>
      <c r="R90"/>
      <c r="S90"/>
      <c r="T90"/>
      <c r="U90"/>
      <c r="V90"/>
      <c r="W90"/>
      <c r="X90"/>
      <c r="Y90"/>
      <c r="Z90"/>
      <c r="AA90"/>
      <c r="AB90"/>
      <c r="AC90"/>
      <c r="AD90"/>
      <c r="AE90"/>
      <c r="AF90"/>
      <c r="AG90"/>
      <c r="AH90"/>
      <c r="AI90"/>
      <c r="AJ90"/>
    </row>
    <row r="91" spans="1:47" s="76" customFormat="1" ht="19.5" customHeight="1" x14ac:dyDescent="0.25">
      <c r="A91" s="71" t="s">
        <v>187</v>
      </c>
      <c r="B91" s="72" t="s">
        <v>188</v>
      </c>
      <c r="C91" s="14"/>
      <c r="D91" s="15"/>
      <c r="E91" s="19"/>
      <c r="F91" s="160"/>
      <c r="G91" s="174"/>
      <c r="H91" s="454"/>
      <c r="I91" s="454"/>
      <c r="J91" s="199"/>
      <c r="K91" s="199"/>
      <c r="L91" s="199"/>
      <c r="M91"/>
      <c r="N91"/>
      <c r="O91"/>
      <c r="P91"/>
      <c r="Q91"/>
      <c r="R91"/>
      <c r="S91"/>
      <c r="T91"/>
      <c r="U91"/>
      <c r="V91"/>
      <c r="W91"/>
      <c r="X91"/>
      <c r="Y91"/>
      <c r="Z91"/>
      <c r="AA91"/>
      <c r="AB91"/>
      <c r="AC91"/>
      <c r="AD91"/>
      <c r="AE91"/>
      <c r="AF91"/>
      <c r="AG91"/>
      <c r="AH91"/>
      <c r="AI91"/>
      <c r="AJ91"/>
    </row>
    <row r="92" spans="1:47" s="76" customFormat="1" ht="24.75" customHeight="1" x14ac:dyDescent="0.25">
      <c r="A92" s="52"/>
      <c r="B92" s="52"/>
      <c r="C92" s="132" t="s">
        <v>189</v>
      </c>
      <c r="D92" s="133">
        <f>SUM(D68:D87)+SUM(D89:D91)</f>
        <v>0</v>
      </c>
      <c r="E92" s="311"/>
      <c r="F92" s="311"/>
      <c r="G92" s="311"/>
      <c r="H92" s="128">
        <f>SUM(H68:H87)</f>
        <v>0</v>
      </c>
      <c r="I92" s="128">
        <f>SUM(I68:I87)</f>
        <v>0</v>
      </c>
      <c r="J92" s="95"/>
      <c r="K92"/>
      <c r="L92"/>
      <c r="M92"/>
      <c r="N92"/>
      <c r="O92"/>
      <c r="P92"/>
      <c r="Q92"/>
      <c r="R92"/>
      <c r="S92"/>
      <c r="T92"/>
      <c r="U92"/>
      <c r="V92"/>
      <c r="W92"/>
      <c r="X92"/>
      <c r="Y92"/>
      <c r="Z92"/>
      <c r="AA92"/>
      <c r="AB92"/>
      <c r="AC92"/>
      <c r="AD92"/>
      <c r="AE92"/>
      <c r="AF92"/>
      <c r="AG92"/>
      <c r="AH92"/>
      <c r="AI92"/>
      <c r="AJ92"/>
    </row>
    <row r="93" spans="1:47" s="76" customFormat="1" ht="23.5" thickBot="1" x14ac:dyDescent="0.3">
      <c r="A93" s="55"/>
      <c r="B93" s="55"/>
      <c r="C93" s="130" t="s">
        <v>190</v>
      </c>
      <c r="D93" s="131" t="e">
        <f>D92/$C$6</f>
        <v>#DIV/0!</v>
      </c>
      <c r="E93" s="312"/>
      <c r="F93" s="312"/>
      <c r="G93" s="312"/>
      <c r="H93" s="122" t="e">
        <f>H92/$C$6</f>
        <v>#DIV/0!</v>
      </c>
      <c r="I93" s="122" t="e">
        <f>I92/$C$6</f>
        <v>#DIV/0!</v>
      </c>
      <c r="J93" s="54"/>
      <c r="K93" s="96"/>
      <c r="L93" s="55"/>
      <c r="M93" s="55"/>
      <c r="U93"/>
      <c r="V93"/>
      <c r="W93"/>
      <c r="X93"/>
      <c r="Y93"/>
      <c r="Z93"/>
      <c r="AA93"/>
      <c r="AB93"/>
      <c r="AC93"/>
      <c r="AD93"/>
      <c r="AE93"/>
      <c r="AF93"/>
      <c r="AG93"/>
      <c r="AH93"/>
      <c r="AI93"/>
      <c r="AJ93"/>
      <c r="AK93"/>
      <c r="AL93"/>
      <c r="AM93"/>
      <c r="AN93"/>
      <c r="AO93"/>
      <c r="AP93"/>
      <c r="AQ93"/>
      <c r="AR93"/>
      <c r="AS93"/>
      <c r="AT93"/>
      <c r="AU93"/>
    </row>
    <row r="94" spans="1:47" ht="23.25" customHeight="1" x14ac:dyDescent="0.25">
      <c r="A94" s="55"/>
      <c r="B94" s="55"/>
      <c r="C94" s="54"/>
      <c r="D94" s="54"/>
      <c r="E94" s="54"/>
      <c r="F94" s="54"/>
    </row>
    <row r="95" spans="1:47" ht="39.4" customHeight="1" x14ac:dyDescent="0.25">
      <c r="A95" s="96"/>
      <c r="B95" s="96"/>
      <c r="C95" s="96"/>
      <c r="D95" s="96"/>
      <c r="E95" s="96"/>
      <c r="F95" s="96"/>
    </row>
    <row r="96" spans="1:47" ht="27" customHeight="1" x14ac:dyDescent="0.25">
      <c r="A96" s="477" t="s">
        <v>265</v>
      </c>
      <c r="B96" s="478"/>
      <c r="C96" s="229" t="s">
        <v>236</v>
      </c>
      <c r="D96" s="229" t="s">
        <v>193</v>
      </c>
      <c r="E96" s="233" t="s">
        <v>194</v>
      </c>
      <c r="F96" s="234"/>
      <c r="G96" s="237" t="s">
        <v>195</v>
      </c>
      <c r="H96" s="237"/>
      <c r="I96" s="237"/>
      <c r="J96" s="237"/>
      <c r="K96" s="237"/>
      <c r="L96" s="237"/>
      <c r="M96" s="237"/>
      <c r="N96" s="234"/>
      <c r="O96" s="233" t="s">
        <v>196</v>
      </c>
      <c r="P96" s="237"/>
      <c r="Q96" s="237"/>
      <c r="R96" s="234"/>
      <c r="S96" s="239" t="s">
        <v>197</v>
      </c>
      <c r="T96" s="229" t="s">
        <v>198</v>
      </c>
    </row>
    <row r="97" spans="1:20" ht="27" customHeight="1" x14ac:dyDescent="0.25">
      <c r="A97" s="479"/>
      <c r="B97" s="480"/>
      <c r="C97" s="470"/>
      <c r="D97" s="232"/>
      <c r="E97" s="235"/>
      <c r="F97" s="236"/>
      <c r="G97" s="238"/>
      <c r="H97" s="238"/>
      <c r="I97" s="238"/>
      <c r="J97" s="238"/>
      <c r="K97" s="238"/>
      <c r="L97" s="238"/>
      <c r="M97" s="238"/>
      <c r="N97" s="236"/>
      <c r="O97" s="235"/>
      <c r="P97" s="238"/>
      <c r="Q97" s="238"/>
      <c r="R97" s="236"/>
      <c r="S97" s="240"/>
      <c r="T97" s="232"/>
    </row>
    <row r="98" spans="1:20" ht="27" customHeight="1" x14ac:dyDescent="0.25">
      <c r="A98" s="481"/>
      <c r="B98" s="482"/>
      <c r="C98" s="470"/>
      <c r="D98" s="255" t="s">
        <v>199</v>
      </c>
      <c r="E98" s="256"/>
      <c r="F98" s="257"/>
      <c r="G98" s="255" t="s">
        <v>200</v>
      </c>
      <c r="H98" s="256"/>
      <c r="I98" s="256"/>
      <c r="J98" s="256"/>
      <c r="K98" s="256"/>
      <c r="L98" s="256"/>
      <c r="M98" s="256"/>
      <c r="N98" s="257"/>
      <c r="O98" s="255" t="s">
        <v>201</v>
      </c>
      <c r="P98" s="256"/>
      <c r="Q98" s="256"/>
      <c r="R98" s="257"/>
      <c r="S98" s="240"/>
      <c r="T98" s="229" t="s">
        <v>113</v>
      </c>
    </row>
    <row r="99" spans="1:20" ht="27" customHeight="1" x14ac:dyDescent="0.25">
      <c r="A99" s="77" t="s">
        <v>138</v>
      </c>
      <c r="B99" s="78"/>
      <c r="C99" s="232"/>
      <c r="D99" s="79" t="s">
        <v>202</v>
      </c>
      <c r="E99" s="79" t="s">
        <v>203</v>
      </c>
      <c r="F99" s="79" t="s">
        <v>204</v>
      </c>
      <c r="G99" s="79" t="s">
        <v>205</v>
      </c>
      <c r="H99" s="79" t="s">
        <v>206</v>
      </c>
      <c r="I99" s="79" t="s">
        <v>207</v>
      </c>
      <c r="J99" s="79" t="s">
        <v>208</v>
      </c>
      <c r="K99" s="79" t="s">
        <v>209</v>
      </c>
      <c r="L99" s="255" t="s">
        <v>210</v>
      </c>
      <c r="M99" s="257"/>
      <c r="N99" s="79" t="s">
        <v>211</v>
      </c>
      <c r="O99" s="79" t="s">
        <v>212</v>
      </c>
      <c r="P99" s="79" t="s">
        <v>213</v>
      </c>
      <c r="Q99" s="79" t="s">
        <v>214</v>
      </c>
      <c r="R99" s="79" t="s">
        <v>215</v>
      </c>
      <c r="S99" s="241"/>
      <c r="T99" s="232"/>
    </row>
    <row r="100" spans="1:20" ht="30" customHeight="1" x14ac:dyDescent="0.25">
      <c r="A100" s="80">
        <v>0.1</v>
      </c>
      <c r="B100" s="72" t="s">
        <v>156</v>
      </c>
      <c r="C100" s="298"/>
      <c r="D100" s="299"/>
      <c r="E100" s="299"/>
      <c r="F100" s="299"/>
      <c r="G100" s="299"/>
      <c r="H100" s="299"/>
      <c r="I100" s="299"/>
      <c r="J100" s="299"/>
      <c r="K100" s="299"/>
      <c r="L100" s="299"/>
      <c r="M100" s="299"/>
      <c r="N100" s="300"/>
      <c r="O100" s="34" t="s">
        <v>216</v>
      </c>
      <c r="P100" s="34"/>
      <c r="Q100" s="34"/>
      <c r="R100" s="34"/>
      <c r="S100" s="118">
        <f>SUM(C100:R100)</f>
        <v>0</v>
      </c>
      <c r="T100" s="37"/>
    </row>
    <row r="101" spans="1:20" ht="30" customHeight="1" x14ac:dyDescent="0.25">
      <c r="A101" s="71">
        <v>0.2</v>
      </c>
      <c r="B101" s="72" t="s">
        <v>158</v>
      </c>
      <c r="C101" s="295"/>
      <c r="D101" s="296"/>
      <c r="E101" s="296"/>
      <c r="F101" s="296"/>
      <c r="G101" s="296"/>
      <c r="H101" s="296"/>
      <c r="I101" s="296"/>
      <c r="J101" s="296"/>
      <c r="K101" s="296"/>
      <c r="L101" s="296"/>
      <c r="M101" s="296"/>
      <c r="N101" s="297"/>
      <c r="O101" s="34" t="s">
        <v>216</v>
      </c>
      <c r="P101" s="34"/>
      <c r="Q101" s="34"/>
      <c r="R101" s="34"/>
      <c r="S101" s="118">
        <f t="shared" ref="S101:S119" si="1">SUM(C101:R101)</f>
        <v>0</v>
      </c>
      <c r="T101" s="31"/>
    </row>
    <row r="102" spans="1:20" ht="30" customHeight="1" x14ac:dyDescent="0.25">
      <c r="A102" s="71">
        <v>0.3</v>
      </c>
      <c r="B102" s="72" t="s">
        <v>159</v>
      </c>
      <c r="C102" s="31"/>
      <c r="D102" s="31"/>
      <c r="E102" s="32"/>
      <c r="F102" s="33"/>
      <c r="G102" s="33"/>
      <c r="H102" s="34"/>
      <c r="I102" s="34"/>
      <c r="J102" s="34"/>
      <c r="K102" s="34"/>
      <c r="L102" s="298"/>
      <c r="M102" s="299"/>
      <c r="N102" s="300"/>
      <c r="O102" s="34" t="s">
        <v>216</v>
      </c>
      <c r="P102" s="34"/>
      <c r="Q102" s="34"/>
      <c r="R102" s="34"/>
      <c r="S102" s="118">
        <f t="shared" si="1"/>
        <v>0</v>
      </c>
      <c r="T102" s="31"/>
    </row>
    <row r="103" spans="1:20" ht="30" customHeight="1" x14ac:dyDescent="0.25">
      <c r="A103" s="71">
        <v>0.4</v>
      </c>
      <c r="B103" s="72" t="s">
        <v>160</v>
      </c>
      <c r="C103" s="31"/>
      <c r="D103" s="31"/>
      <c r="E103" s="32"/>
      <c r="F103" s="33"/>
      <c r="G103" s="35"/>
      <c r="H103" s="34"/>
      <c r="I103" s="34"/>
      <c r="J103" s="34"/>
      <c r="K103" s="34"/>
      <c r="L103" s="292"/>
      <c r="M103" s="293"/>
      <c r="N103" s="294"/>
      <c r="O103" s="34" t="s">
        <v>216</v>
      </c>
      <c r="P103" s="34"/>
      <c r="Q103" s="34"/>
      <c r="R103" s="34"/>
      <c r="S103" s="118">
        <f t="shared" si="1"/>
        <v>0</v>
      </c>
      <c r="T103" s="34"/>
    </row>
    <row r="104" spans="1:20" ht="30" customHeight="1" x14ac:dyDescent="0.25">
      <c r="A104" s="71">
        <v>0.5</v>
      </c>
      <c r="B104" s="72" t="s">
        <v>217</v>
      </c>
      <c r="C104" s="31"/>
      <c r="D104" s="31"/>
      <c r="E104" s="32"/>
      <c r="F104" s="33"/>
      <c r="G104" s="35"/>
      <c r="H104" s="34"/>
      <c r="I104" s="34"/>
      <c r="J104" s="34"/>
      <c r="K104" s="34"/>
      <c r="L104" s="292"/>
      <c r="M104" s="293"/>
      <c r="N104" s="294"/>
      <c r="O104" s="34" t="s">
        <v>216</v>
      </c>
      <c r="P104" s="34"/>
      <c r="Q104" s="34"/>
      <c r="R104" s="34"/>
      <c r="S104" s="118">
        <f t="shared" si="1"/>
        <v>0</v>
      </c>
      <c r="T104" s="34"/>
    </row>
    <row r="105" spans="1:20" ht="30" customHeight="1" x14ac:dyDescent="0.25">
      <c r="A105" s="71">
        <v>1</v>
      </c>
      <c r="B105" s="72" t="s">
        <v>161</v>
      </c>
      <c r="C105" s="31"/>
      <c r="D105" s="31"/>
      <c r="E105" s="36"/>
      <c r="F105" s="31"/>
      <c r="G105" s="34"/>
      <c r="H105" s="34"/>
      <c r="I105" s="34"/>
      <c r="J105" s="34"/>
      <c r="K105" s="34"/>
      <c r="L105" s="292"/>
      <c r="M105" s="293"/>
      <c r="N105" s="294"/>
      <c r="O105" s="34" t="s">
        <v>216</v>
      </c>
      <c r="P105" s="34"/>
      <c r="Q105" s="34"/>
      <c r="R105" s="34"/>
      <c r="S105" s="118">
        <f t="shared" si="1"/>
        <v>0</v>
      </c>
      <c r="T105" s="34"/>
    </row>
    <row r="106" spans="1:20" ht="30" customHeight="1" x14ac:dyDescent="0.25">
      <c r="A106" s="71">
        <v>2.1</v>
      </c>
      <c r="B106" s="72" t="s">
        <v>162</v>
      </c>
      <c r="C106" s="31"/>
      <c r="D106" s="31"/>
      <c r="E106" s="31"/>
      <c r="F106" s="31"/>
      <c r="G106" s="31"/>
      <c r="H106" s="34"/>
      <c r="I106" s="34"/>
      <c r="J106" s="34"/>
      <c r="K106" s="34"/>
      <c r="L106" s="292"/>
      <c r="M106" s="293"/>
      <c r="N106" s="294"/>
      <c r="O106" s="34" t="s">
        <v>216</v>
      </c>
      <c r="P106" s="34"/>
      <c r="Q106" s="34"/>
      <c r="R106" s="34"/>
      <c r="S106" s="118">
        <f t="shared" si="1"/>
        <v>0</v>
      </c>
      <c r="T106" s="31"/>
    </row>
    <row r="107" spans="1:20" ht="30" customHeight="1" x14ac:dyDescent="0.25">
      <c r="A107" s="71">
        <v>2.2000000000000002</v>
      </c>
      <c r="B107" s="72" t="s">
        <v>163</v>
      </c>
      <c r="C107" s="31"/>
      <c r="D107" s="31"/>
      <c r="E107" s="36"/>
      <c r="F107" s="31"/>
      <c r="G107" s="31"/>
      <c r="H107" s="34"/>
      <c r="I107" s="34"/>
      <c r="J107" s="34"/>
      <c r="K107" s="34"/>
      <c r="L107" s="292"/>
      <c r="M107" s="293"/>
      <c r="N107" s="294"/>
      <c r="O107" s="34" t="s">
        <v>216</v>
      </c>
      <c r="P107" s="34"/>
      <c r="Q107" s="34"/>
      <c r="R107" s="34"/>
      <c r="S107" s="118">
        <f t="shared" si="1"/>
        <v>0</v>
      </c>
      <c r="T107" s="31"/>
    </row>
    <row r="108" spans="1:20" ht="30" customHeight="1" x14ac:dyDescent="0.25">
      <c r="A108" s="71">
        <v>2.2999999999999998</v>
      </c>
      <c r="B108" s="72" t="s">
        <v>164</v>
      </c>
      <c r="C108" s="31"/>
      <c r="D108" s="31"/>
      <c r="E108" s="36"/>
      <c r="F108" s="31"/>
      <c r="G108" s="31"/>
      <c r="H108" s="34"/>
      <c r="I108" s="34"/>
      <c r="J108" s="34"/>
      <c r="K108" s="34"/>
      <c r="L108" s="292"/>
      <c r="M108" s="293"/>
      <c r="N108" s="294"/>
      <c r="O108" s="34" t="s">
        <v>216</v>
      </c>
      <c r="P108" s="34"/>
      <c r="Q108" s="34"/>
      <c r="R108" s="34"/>
      <c r="S108" s="118">
        <f t="shared" si="1"/>
        <v>0</v>
      </c>
      <c r="T108" s="31"/>
    </row>
    <row r="109" spans="1:20" ht="30" customHeight="1" x14ac:dyDescent="0.25">
      <c r="A109" s="71">
        <v>2.4</v>
      </c>
      <c r="B109" s="72" t="s">
        <v>165</v>
      </c>
      <c r="C109" s="31"/>
      <c r="D109" s="31"/>
      <c r="E109" s="36"/>
      <c r="F109" s="31"/>
      <c r="G109" s="31"/>
      <c r="H109" s="34"/>
      <c r="I109" s="34"/>
      <c r="J109" s="34"/>
      <c r="K109" s="34"/>
      <c r="L109" s="292"/>
      <c r="M109" s="293"/>
      <c r="N109" s="294"/>
      <c r="O109" s="34" t="s">
        <v>216</v>
      </c>
      <c r="P109" s="34"/>
      <c r="Q109" s="34"/>
      <c r="R109" s="34"/>
      <c r="S109" s="118">
        <f t="shared" si="1"/>
        <v>0</v>
      </c>
      <c r="T109" s="31"/>
    </row>
    <row r="110" spans="1:20" ht="30" customHeight="1" x14ac:dyDescent="0.25">
      <c r="A110" s="71">
        <v>2.5</v>
      </c>
      <c r="B110" s="72" t="s">
        <v>166</v>
      </c>
      <c r="C110" s="31"/>
      <c r="D110" s="31"/>
      <c r="E110" s="36"/>
      <c r="F110" s="31"/>
      <c r="G110" s="31"/>
      <c r="H110" s="34"/>
      <c r="I110" s="34"/>
      <c r="J110" s="34"/>
      <c r="K110" s="34"/>
      <c r="L110" s="292"/>
      <c r="M110" s="293"/>
      <c r="N110" s="294"/>
      <c r="O110" s="34" t="s">
        <v>216</v>
      </c>
      <c r="P110" s="34"/>
      <c r="Q110" s="34"/>
      <c r="R110" s="34"/>
      <c r="S110" s="118">
        <f t="shared" si="1"/>
        <v>0</v>
      </c>
      <c r="T110" s="31"/>
    </row>
    <row r="111" spans="1:20" ht="30" customHeight="1" x14ac:dyDescent="0.25">
      <c r="A111" s="71">
        <v>2.6</v>
      </c>
      <c r="B111" s="72" t="s">
        <v>167</v>
      </c>
      <c r="C111" s="31"/>
      <c r="D111" s="31"/>
      <c r="E111" s="36"/>
      <c r="F111" s="31"/>
      <c r="G111" s="31"/>
      <c r="H111" s="34"/>
      <c r="I111" s="34"/>
      <c r="J111" s="34"/>
      <c r="K111" s="34"/>
      <c r="L111" s="292"/>
      <c r="M111" s="293"/>
      <c r="N111" s="294"/>
      <c r="O111" s="34" t="s">
        <v>216</v>
      </c>
      <c r="P111" s="34"/>
      <c r="Q111" s="34"/>
      <c r="R111" s="34"/>
      <c r="S111" s="118">
        <f t="shared" si="1"/>
        <v>0</v>
      </c>
      <c r="T111" s="31"/>
    </row>
    <row r="112" spans="1:20" ht="30" customHeight="1" x14ac:dyDescent="0.25">
      <c r="A112" s="71">
        <v>2.7</v>
      </c>
      <c r="B112" s="72" t="s">
        <v>168</v>
      </c>
      <c r="C112" s="31"/>
      <c r="D112" s="31"/>
      <c r="E112" s="36"/>
      <c r="F112" s="31"/>
      <c r="G112" s="31"/>
      <c r="H112" s="34"/>
      <c r="I112" s="34"/>
      <c r="J112" s="34"/>
      <c r="K112" s="34"/>
      <c r="L112" s="292"/>
      <c r="M112" s="293"/>
      <c r="N112" s="294"/>
      <c r="O112" s="34" t="s">
        <v>216</v>
      </c>
      <c r="P112" s="34"/>
      <c r="Q112" s="34"/>
      <c r="R112" s="34"/>
      <c r="S112" s="118">
        <f t="shared" si="1"/>
        <v>0</v>
      </c>
      <c r="T112" s="31"/>
    </row>
    <row r="113" spans="1:20" ht="30" customHeight="1" x14ac:dyDescent="0.25">
      <c r="A113" s="71">
        <v>2.8</v>
      </c>
      <c r="B113" s="72" t="s">
        <v>169</v>
      </c>
      <c r="C113" s="31"/>
      <c r="D113" s="31"/>
      <c r="E113" s="36"/>
      <c r="F113" s="31"/>
      <c r="G113" s="31"/>
      <c r="H113" s="34"/>
      <c r="I113" s="34"/>
      <c r="J113" s="34"/>
      <c r="K113" s="34"/>
      <c r="L113" s="292"/>
      <c r="M113" s="293"/>
      <c r="N113" s="294"/>
      <c r="O113" s="34" t="s">
        <v>216</v>
      </c>
      <c r="P113" s="34"/>
      <c r="Q113" s="34"/>
      <c r="R113" s="34"/>
      <c r="S113" s="118">
        <f t="shared" si="1"/>
        <v>0</v>
      </c>
      <c r="T113" s="31"/>
    </row>
    <row r="114" spans="1:20" ht="30" customHeight="1" x14ac:dyDescent="0.25">
      <c r="A114" s="71">
        <v>3</v>
      </c>
      <c r="B114" s="72" t="s">
        <v>170</v>
      </c>
      <c r="C114" s="31"/>
      <c r="D114" s="31"/>
      <c r="E114" s="36"/>
      <c r="F114" s="31"/>
      <c r="G114" s="31"/>
      <c r="H114" s="34"/>
      <c r="I114" s="34"/>
      <c r="J114" s="34"/>
      <c r="K114" s="34"/>
      <c r="L114" s="292"/>
      <c r="M114" s="293"/>
      <c r="N114" s="294"/>
      <c r="O114" s="34" t="s">
        <v>216</v>
      </c>
      <c r="P114" s="34"/>
      <c r="Q114" s="34"/>
      <c r="R114" s="34"/>
      <c r="S114" s="118">
        <f t="shared" si="1"/>
        <v>0</v>
      </c>
      <c r="T114" s="31"/>
    </row>
    <row r="115" spans="1:20" ht="30" customHeight="1" x14ac:dyDescent="0.25">
      <c r="A115" s="71">
        <v>4</v>
      </c>
      <c r="B115" s="72" t="s">
        <v>218</v>
      </c>
      <c r="C115" s="33"/>
      <c r="D115" s="33"/>
      <c r="E115" s="32"/>
      <c r="F115" s="33"/>
      <c r="G115" s="33"/>
      <c r="H115" s="34"/>
      <c r="I115" s="34"/>
      <c r="J115" s="34"/>
      <c r="K115" s="34"/>
      <c r="L115" s="295"/>
      <c r="M115" s="296"/>
      <c r="N115" s="297"/>
      <c r="O115" s="34" t="s">
        <v>216</v>
      </c>
      <c r="P115" s="35"/>
      <c r="Q115" s="35"/>
      <c r="R115" s="35"/>
      <c r="S115" s="118">
        <f t="shared" si="1"/>
        <v>0</v>
      </c>
      <c r="T115" s="33"/>
    </row>
    <row r="116" spans="1:20" ht="30" customHeight="1" x14ac:dyDescent="0.25">
      <c r="A116" s="71">
        <v>5</v>
      </c>
      <c r="B116" s="72" t="s">
        <v>172</v>
      </c>
      <c r="C116" s="33"/>
      <c r="D116" s="33"/>
      <c r="E116" s="32"/>
      <c r="F116" s="33"/>
      <c r="G116" s="33"/>
      <c r="H116" s="34"/>
      <c r="I116" s="34"/>
      <c r="J116" s="34"/>
      <c r="K116" s="34"/>
      <c r="L116" s="31" t="s">
        <v>219</v>
      </c>
      <c r="M116" s="31" t="s">
        <v>220</v>
      </c>
      <c r="N116" s="31" t="s">
        <v>221</v>
      </c>
      <c r="O116" s="34" t="s">
        <v>216</v>
      </c>
      <c r="P116" s="35"/>
      <c r="Q116" s="35"/>
      <c r="R116" s="35"/>
      <c r="S116" s="118">
        <f t="shared" si="1"/>
        <v>0</v>
      </c>
      <c r="T116" s="33"/>
    </row>
    <row r="117" spans="1:20" ht="30" customHeight="1" x14ac:dyDescent="0.25">
      <c r="A117" s="71">
        <v>6</v>
      </c>
      <c r="B117" s="72" t="s">
        <v>173</v>
      </c>
      <c r="C117" s="33"/>
      <c r="D117" s="33"/>
      <c r="E117" s="32"/>
      <c r="F117" s="33"/>
      <c r="G117" s="31"/>
      <c r="H117" s="34"/>
      <c r="I117" s="34"/>
      <c r="J117" s="34"/>
      <c r="K117" s="34"/>
      <c r="L117" s="298"/>
      <c r="M117" s="299"/>
      <c r="N117" s="300"/>
      <c r="O117" s="34" t="s">
        <v>216</v>
      </c>
      <c r="P117" s="34"/>
      <c r="Q117" s="34"/>
      <c r="R117" s="34"/>
      <c r="S117" s="118">
        <f t="shared" si="1"/>
        <v>0</v>
      </c>
      <c r="T117" s="31"/>
    </row>
    <row r="118" spans="1:20" ht="30" customHeight="1" x14ac:dyDescent="0.25">
      <c r="A118" s="71">
        <v>7</v>
      </c>
      <c r="B118" s="72" t="s">
        <v>174</v>
      </c>
      <c r="C118" s="33"/>
      <c r="D118" s="33"/>
      <c r="E118" s="32"/>
      <c r="F118" s="33"/>
      <c r="G118" s="31"/>
      <c r="H118" s="34"/>
      <c r="I118" s="34"/>
      <c r="J118" s="34"/>
      <c r="K118" s="34"/>
      <c r="L118" s="292"/>
      <c r="M118" s="293"/>
      <c r="N118" s="294"/>
      <c r="O118" s="34" t="s">
        <v>216</v>
      </c>
      <c r="P118" s="34"/>
      <c r="Q118" s="34"/>
      <c r="R118" s="34"/>
      <c r="S118" s="118">
        <f t="shared" si="1"/>
        <v>0</v>
      </c>
      <c r="T118" s="31"/>
    </row>
    <row r="119" spans="1:20" ht="30" customHeight="1" x14ac:dyDescent="0.25">
      <c r="A119" s="71">
        <v>8</v>
      </c>
      <c r="B119" s="72" t="s">
        <v>175</v>
      </c>
      <c r="C119" s="33"/>
      <c r="D119" s="33"/>
      <c r="E119" s="32"/>
      <c r="F119" s="33"/>
      <c r="G119" s="31"/>
      <c r="H119" s="34"/>
      <c r="I119" s="34"/>
      <c r="J119" s="34"/>
      <c r="K119" s="34"/>
      <c r="L119" s="295"/>
      <c r="M119" s="296"/>
      <c r="N119" s="297"/>
      <c r="O119" s="34" t="s">
        <v>216</v>
      </c>
      <c r="P119" s="34"/>
      <c r="Q119" s="34"/>
      <c r="R119" s="34"/>
      <c r="S119" s="118">
        <f t="shared" si="1"/>
        <v>0</v>
      </c>
      <c r="T119" s="31"/>
    </row>
    <row r="120" spans="1:20" ht="30" customHeight="1" x14ac:dyDescent="0.25">
      <c r="A120" s="258" t="s">
        <v>222</v>
      </c>
      <c r="B120" s="259"/>
      <c r="C120" s="252"/>
      <c r="D120" s="253"/>
      <c r="E120" s="254"/>
      <c r="F120" s="33"/>
      <c r="G120" s="289"/>
      <c r="H120" s="290"/>
      <c r="I120" s="290"/>
      <c r="J120" s="290"/>
      <c r="K120" s="290"/>
      <c r="L120" s="290"/>
      <c r="M120" s="290"/>
      <c r="N120" s="290"/>
      <c r="O120" s="290"/>
      <c r="P120" s="290"/>
      <c r="Q120" s="290"/>
      <c r="R120" s="291"/>
      <c r="S120" s="118">
        <f>F120</f>
        <v>0</v>
      </c>
      <c r="T120" s="136"/>
    </row>
    <row r="121" spans="1:20" ht="18" customHeight="1" x14ac:dyDescent="0.25">
      <c r="A121" s="189" t="s">
        <v>114</v>
      </c>
      <c r="B121" s="190"/>
      <c r="C121" s="114">
        <f>SUM(C102:C119)</f>
        <v>0</v>
      </c>
      <c r="D121" s="114">
        <f t="shared" ref="D121:K121" si="2">SUM(D102:D119)</f>
        <v>0</v>
      </c>
      <c r="E121" s="115">
        <f t="shared" si="2"/>
        <v>0</v>
      </c>
      <c r="F121" s="114">
        <f>SUM(F102:F120)</f>
        <v>0</v>
      </c>
      <c r="G121" s="114">
        <f t="shared" si="2"/>
        <v>0</v>
      </c>
      <c r="H121" s="114">
        <f t="shared" si="2"/>
        <v>0</v>
      </c>
      <c r="I121" s="114">
        <f t="shared" si="2"/>
        <v>0</v>
      </c>
      <c r="J121" s="114">
        <f t="shared" si="2"/>
        <v>0</v>
      </c>
      <c r="K121" s="114">
        <f t="shared" si="2"/>
        <v>0</v>
      </c>
      <c r="L121" s="248" t="e">
        <f>L116+M116</f>
        <v>#VALUE!</v>
      </c>
      <c r="M121" s="249"/>
      <c r="N121" s="114" t="str">
        <f>N116</f>
        <v>Operational Water</v>
      </c>
      <c r="O121" s="114">
        <f>SUM(O100:O119)</f>
        <v>0</v>
      </c>
      <c r="P121" s="114">
        <f t="shared" ref="P121:T121" si="3">SUM(P100:P119)</f>
        <v>0</v>
      </c>
      <c r="Q121" s="114">
        <f t="shared" si="3"/>
        <v>0</v>
      </c>
      <c r="R121" s="114">
        <f t="shared" si="3"/>
        <v>0</v>
      </c>
      <c r="S121" s="114">
        <f>SUM(S100:S120)</f>
        <v>0</v>
      </c>
      <c r="T121" s="114">
        <f t="shared" si="3"/>
        <v>0</v>
      </c>
    </row>
    <row r="122" spans="1:20" ht="18" customHeight="1" x14ac:dyDescent="0.25">
      <c r="A122" s="189" t="s">
        <v>237</v>
      </c>
      <c r="B122" s="190"/>
      <c r="C122" s="116" t="e">
        <f t="shared" ref="C122:K122" si="4">C121/$C$6</f>
        <v>#DIV/0!</v>
      </c>
      <c r="D122" s="116" t="e">
        <f t="shared" si="4"/>
        <v>#DIV/0!</v>
      </c>
      <c r="E122" s="116" t="e">
        <f t="shared" si="4"/>
        <v>#DIV/0!</v>
      </c>
      <c r="F122" s="116" t="e">
        <f t="shared" si="4"/>
        <v>#DIV/0!</v>
      </c>
      <c r="G122" s="116" t="e">
        <f t="shared" si="4"/>
        <v>#DIV/0!</v>
      </c>
      <c r="H122" s="116" t="e">
        <f t="shared" si="4"/>
        <v>#DIV/0!</v>
      </c>
      <c r="I122" s="116" t="e">
        <f t="shared" si="4"/>
        <v>#DIV/0!</v>
      </c>
      <c r="J122" s="116" t="e">
        <f t="shared" si="4"/>
        <v>#DIV/0!</v>
      </c>
      <c r="K122" s="116" t="e">
        <f t="shared" si="4"/>
        <v>#DIV/0!</v>
      </c>
      <c r="L122" s="250" t="e">
        <f>L121/$C$6</f>
        <v>#VALUE!</v>
      </c>
      <c r="M122" s="251"/>
      <c r="N122" s="116" t="e">
        <f t="shared" ref="N122:T122" si="5">N121/$C$6</f>
        <v>#VALUE!</v>
      </c>
      <c r="O122" s="117" t="e">
        <f t="shared" si="5"/>
        <v>#DIV/0!</v>
      </c>
      <c r="P122" s="117" t="e">
        <f t="shared" si="5"/>
        <v>#DIV/0!</v>
      </c>
      <c r="Q122" s="117" t="e">
        <f t="shared" si="5"/>
        <v>#DIV/0!</v>
      </c>
      <c r="R122" s="117" t="e">
        <f t="shared" si="5"/>
        <v>#DIV/0!</v>
      </c>
      <c r="S122" s="117" t="e">
        <f t="shared" si="5"/>
        <v>#DIV/0!</v>
      </c>
      <c r="T122" s="116" t="e">
        <f t="shared" si="5"/>
        <v>#DIV/0!</v>
      </c>
    </row>
    <row r="123" spans="1:20" ht="13" x14ac:dyDescent="0.25">
      <c r="A123" s="97" t="s">
        <v>223</v>
      </c>
      <c r="B123" s="98"/>
      <c r="C123" s="98"/>
      <c r="D123" s="98"/>
      <c r="E123" s="98"/>
      <c r="F123" s="98"/>
      <c r="G123" s="98"/>
      <c r="H123" s="98"/>
      <c r="I123" s="98"/>
      <c r="J123" s="98"/>
      <c r="K123" s="98"/>
      <c r="L123" s="98"/>
      <c r="M123" s="98"/>
      <c r="N123" s="98"/>
      <c r="O123" s="98"/>
      <c r="P123" s="98"/>
      <c r="Q123" s="98"/>
      <c r="R123" s="98"/>
      <c r="S123" s="98"/>
      <c r="T123" s="98"/>
    </row>
    <row r="124" spans="1:20" ht="14.5" x14ac:dyDescent="0.25">
      <c r="A124" s="81" t="s">
        <v>266</v>
      </c>
      <c r="B124" s="81"/>
      <c r="C124" s="81"/>
      <c r="D124" s="81"/>
      <c r="E124" s="81"/>
      <c r="F124" s="81"/>
      <c r="G124" s="81"/>
      <c r="H124" s="81"/>
      <c r="I124" s="81"/>
      <c r="J124" s="81"/>
      <c r="K124" s="81"/>
      <c r="L124" s="81"/>
      <c r="M124" s="81"/>
      <c r="N124" s="81"/>
      <c r="O124" s="81"/>
      <c r="P124" s="81"/>
      <c r="Q124" s="469"/>
      <c r="R124" s="469"/>
      <c r="S124" s="469"/>
    </row>
    <row r="125" spans="1:20" ht="23.25" customHeight="1" x14ac:dyDescent="0.25">
      <c r="A125" s="81"/>
      <c r="B125" s="81"/>
      <c r="C125" s="81"/>
      <c r="D125" s="81"/>
      <c r="E125" s="81"/>
      <c r="F125" s="81"/>
      <c r="G125" s="81"/>
      <c r="H125" s="81"/>
      <c r="I125" s="81"/>
      <c r="J125" s="81"/>
      <c r="K125" s="81"/>
      <c r="L125" s="81"/>
      <c r="M125" s="81"/>
      <c r="N125" s="81"/>
      <c r="O125" s="81"/>
      <c r="P125" s="81"/>
    </row>
    <row r="126" spans="1:20" ht="23" x14ac:dyDescent="0.25">
      <c r="A126" s="96"/>
      <c r="B126" s="96"/>
      <c r="C126" s="96"/>
      <c r="D126" s="96"/>
      <c r="E126" s="96"/>
      <c r="F126" s="96"/>
    </row>
    <row r="127" spans="1:20" ht="13.5" customHeight="1" x14ac:dyDescent="0.25">
      <c r="A127" s="96"/>
      <c r="B127" s="96"/>
      <c r="C127" s="96"/>
      <c r="D127" s="96"/>
      <c r="E127" s="96"/>
      <c r="F127" s="96"/>
    </row>
    <row r="128" spans="1:20" ht="25.5" customHeight="1" x14ac:dyDescent="0.25">
      <c r="A128" s="96"/>
      <c r="B128" s="96"/>
      <c r="C128" s="96"/>
      <c r="D128" s="96"/>
      <c r="E128" s="96"/>
      <c r="F128" s="96"/>
    </row>
    <row r="129" spans="1:6" ht="29.65" customHeight="1" x14ac:dyDescent="0.25">
      <c r="A129" s="96"/>
      <c r="B129" s="96"/>
      <c r="C129" s="96"/>
      <c r="D129" s="96"/>
      <c r="E129" s="96"/>
      <c r="F129" s="96"/>
    </row>
    <row r="130" spans="1:6" ht="29.25" customHeight="1" x14ac:dyDescent="0.25">
      <c r="A130" s="96"/>
      <c r="B130" s="96"/>
      <c r="C130" s="96"/>
      <c r="D130" s="96"/>
      <c r="E130" s="96"/>
      <c r="F130" s="96"/>
    </row>
    <row r="131" spans="1:6" ht="33" customHeight="1" x14ac:dyDescent="0.25">
      <c r="A131" s="96"/>
      <c r="B131" s="96"/>
      <c r="C131" s="96"/>
      <c r="D131" s="96"/>
      <c r="E131" s="96"/>
      <c r="F131" s="96"/>
    </row>
    <row r="132" spans="1:6" ht="33" customHeight="1" x14ac:dyDescent="0.25">
      <c r="A132" s="96"/>
      <c r="B132" s="96"/>
      <c r="C132" s="96"/>
      <c r="D132" s="96"/>
      <c r="E132" s="96"/>
      <c r="F132" s="96"/>
    </row>
    <row r="133" spans="1:6" ht="33.4" customHeight="1" x14ac:dyDescent="0.25">
      <c r="A133" s="96"/>
      <c r="B133" s="96"/>
      <c r="C133" s="96"/>
      <c r="D133" s="96"/>
      <c r="E133" s="96"/>
      <c r="F133" s="96"/>
    </row>
    <row r="134" spans="1:6" ht="29.65" customHeight="1" x14ac:dyDescent="0.25">
      <c r="A134" s="96"/>
      <c r="B134" s="96"/>
      <c r="C134" s="96"/>
      <c r="D134" s="96"/>
      <c r="E134" s="96"/>
      <c r="F134" s="96"/>
    </row>
    <row r="135" spans="1:6" ht="34.9" customHeight="1" x14ac:dyDescent="0.25">
      <c r="A135" s="96"/>
      <c r="B135" s="96"/>
      <c r="C135" s="96"/>
      <c r="D135" s="96"/>
      <c r="E135" s="96"/>
      <c r="F135" s="96"/>
    </row>
    <row r="136" spans="1:6" ht="28.9" customHeight="1" x14ac:dyDescent="0.25">
      <c r="A136" s="96"/>
      <c r="B136" s="96"/>
      <c r="C136" s="96"/>
      <c r="D136" s="96"/>
      <c r="E136" s="96"/>
      <c r="F136" s="96"/>
    </row>
    <row r="137" spans="1:6" ht="31.9" customHeight="1" x14ac:dyDescent="0.25">
      <c r="A137" s="96"/>
      <c r="B137" s="96"/>
      <c r="C137" s="96"/>
      <c r="D137" s="96"/>
      <c r="E137" s="96"/>
      <c r="F137" s="96"/>
    </row>
    <row r="138" spans="1:6" ht="33" customHeight="1" x14ac:dyDescent="0.25">
      <c r="A138" s="96"/>
      <c r="B138" s="96"/>
      <c r="C138" s="96"/>
      <c r="D138" s="96"/>
      <c r="E138" s="96"/>
      <c r="F138" s="96"/>
    </row>
    <row r="139" spans="1:6" ht="34.15" customHeight="1" x14ac:dyDescent="0.25">
      <c r="A139" s="96"/>
      <c r="B139" s="96"/>
      <c r="C139" s="96"/>
      <c r="D139" s="96"/>
      <c r="E139" s="96"/>
      <c r="F139" s="96"/>
    </row>
    <row r="140" spans="1:6" ht="30.4" customHeight="1" x14ac:dyDescent="0.25">
      <c r="A140" s="96"/>
      <c r="B140" s="96"/>
      <c r="C140" s="96"/>
      <c r="D140" s="96"/>
      <c r="E140" s="96"/>
      <c r="F140" s="96"/>
    </row>
    <row r="141" spans="1:6" ht="32.65" customHeight="1" x14ac:dyDescent="0.25">
      <c r="A141" s="96"/>
      <c r="B141" s="96"/>
      <c r="C141" s="96"/>
      <c r="D141" s="96"/>
      <c r="E141" s="96"/>
      <c r="F141" s="96"/>
    </row>
    <row r="142" spans="1:6" ht="31.5" customHeight="1" x14ac:dyDescent="0.25">
      <c r="A142" s="96"/>
      <c r="B142" s="96"/>
      <c r="C142" s="96"/>
      <c r="D142" s="96"/>
      <c r="E142" s="96"/>
      <c r="F142" s="96"/>
    </row>
    <row r="143" spans="1:6" ht="38.25" customHeight="1" x14ac:dyDescent="0.25">
      <c r="A143" s="96"/>
      <c r="B143" s="96"/>
      <c r="C143" s="96"/>
      <c r="D143" s="96"/>
      <c r="E143" s="96"/>
      <c r="F143" s="96"/>
    </row>
    <row r="144" spans="1:6" ht="24.75" customHeight="1" x14ac:dyDescent="0.25">
      <c r="A144" s="96"/>
      <c r="B144" s="96"/>
      <c r="C144" s="96"/>
      <c r="D144" s="96"/>
      <c r="E144" s="96"/>
      <c r="F144" s="96"/>
    </row>
    <row r="145" spans="1:6" ht="35.65" customHeight="1" x14ac:dyDescent="0.25">
      <c r="A145" s="96"/>
      <c r="B145" s="96"/>
      <c r="C145" s="96"/>
      <c r="D145" s="96"/>
      <c r="E145" s="96"/>
      <c r="F145" s="96"/>
    </row>
    <row r="146" spans="1:6" ht="31.5" customHeight="1" x14ac:dyDescent="0.25">
      <c r="A146" s="96"/>
      <c r="B146" s="96"/>
      <c r="C146" s="96"/>
      <c r="D146" s="96"/>
      <c r="E146" s="96"/>
      <c r="F146" s="96"/>
    </row>
    <row r="147" spans="1:6" ht="25.9" customHeight="1" x14ac:dyDescent="0.25">
      <c r="A147" s="96"/>
      <c r="B147" s="96"/>
      <c r="C147" s="96"/>
      <c r="D147" s="96"/>
      <c r="E147" s="96"/>
      <c r="F147" s="96"/>
    </row>
    <row r="148" spans="1:6" ht="33" customHeight="1" x14ac:dyDescent="0.25">
      <c r="A148" s="96"/>
      <c r="B148" s="96"/>
      <c r="C148" s="96"/>
      <c r="D148" s="96"/>
      <c r="E148" s="96"/>
      <c r="F148" s="96"/>
    </row>
    <row r="149" spans="1:6" ht="37.9" customHeight="1" x14ac:dyDescent="0.25">
      <c r="A149" s="96"/>
      <c r="B149" s="96"/>
      <c r="C149" s="96"/>
      <c r="D149" s="96"/>
      <c r="E149" s="96"/>
      <c r="F149" s="96"/>
    </row>
    <row r="150" spans="1:6" ht="37.9" customHeight="1" x14ac:dyDescent="0.25">
      <c r="A150" s="96"/>
      <c r="B150" s="96"/>
      <c r="C150" s="96"/>
      <c r="D150" s="96"/>
      <c r="E150" s="96"/>
      <c r="F150" s="96"/>
    </row>
    <row r="151" spans="1:6" ht="24.75" customHeight="1" x14ac:dyDescent="0.25">
      <c r="A151" s="96"/>
      <c r="B151" s="96"/>
      <c r="C151" s="96"/>
      <c r="D151" s="96"/>
      <c r="E151" s="96"/>
      <c r="F151" s="96"/>
    </row>
    <row r="152" spans="1:6" ht="13.15" customHeight="1" x14ac:dyDescent="0.25">
      <c r="A152" s="96"/>
      <c r="B152" s="96"/>
      <c r="C152" s="96"/>
      <c r="D152" s="96"/>
      <c r="E152" s="96"/>
      <c r="F152" s="96"/>
    </row>
    <row r="153" spans="1:6" ht="13.15" customHeight="1" x14ac:dyDescent="0.25">
      <c r="A153" s="96"/>
      <c r="B153" s="96"/>
      <c r="C153" s="96"/>
      <c r="D153" s="96"/>
      <c r="E153" s="96"/>
      <c r="F153" s="96"/>
    </row>
    <row r="154" spans="1:6" ht="23" x14ac:dyDescent="0.25">
      <c r="A154" s="96"/>
      <c r="B154" s="96"/>
      <c r="C154" s="96"/>
      <c r="D154" s="96"/>
      <c r="E154" s="96"/>
      <c r="F154" s="96"/>
    </row>
    <row r="155" spans="1:6" ht="12.75" customHeight="1" x14ac:dyDescent="0.25">
      <c r="A155" s="96"/>
      <c r="B155" s="96"/>
      <c r="C155" s="96"/>
      <c r="D155" s="96"/>
      <c r="E155" s="96"/>
      <c r="F155" s="96"/>
    </row>
    <row r="156" spans="1:6" ht="23" x14ac:dyDescent="0.25">
      <c r="A156" s="96"/>
      <c r="B156" s="96"/>
      <c r="C156" s="96"/>
      <c r="D156" s="96"/>
      <c r="E156" s="96"/>
      <c r="F156" s="96"/>
    </row>
    <row r="157" spans="1:6" ht="23" x14ac:dyDescent="0.25">
      <c r="A157" s="96"/>
      <c r="B157" s="96"/>
      <c r="C157" s="96"/>
      <c r="D157" s="96"/>
      <c r="E157" s="96"/>
      <c r="F157" s="96"/>
    </row>
    <row r="158" spans="1:6" ht="23" x14ac:dyDescent="0.25">
      <c r="A158" s="96"/>
      <c r="B158" s="96"/>
      <c r="C158" s="96"/>
      <c r="D158" s="96"/>
      <c r="E158" s="96"/>
      <c r="F158" s="96"/>
    </row>
  </sheetData>
  <sheetProtection algorithmName="SHA-512" hashValue="5tulZvJMS64ZBNWSLnNTRA+wRPOLcjetJOStYT4jS//7A7prr2ea8fIOQ5oxlF0me2JPZY+rKKL2BuuHT6gamQ==" saltValue="Z2qi+AoedPMzJQKQl+wVGQ==" spinCount="100000" sheet="1" objects="1" scenarios="1" formatCells="0" formatColumns="0" formatRows="0" insertRows="0"/>
  <mergeCells count="171">
    <mergeCell ref="J72:L72"/>
    <mergeCell ref="J73:L73"/>
    <mergeCell ref="J74:L74"/>
    <mergeCell ref="C61:F61"/>
    <mergeCell ref="C59:F59"/>
    <mergeCell ref="A43:B43"/>
    <mergeCell ref="A44:B44"/>
    <mergeCell ref="C46:I46"/>
    <mergeCell ref="C45:I45"/>
    <mergeCell ref="A58:B61"/>
    <mergeCell ref="C58:F58"/>
    <mergeCell ref="F72:G72"/>
    <mergeCell ref="F73:G73"/>
    <mergeCell ref="F74:G74"/>
    <mergeCell ref="F42:I44"/>
    <mergeCell ref="C42:E42"/>
    <mergeCell ref="J70:L70"/>
    <mergeCell ref="J71:L71"/>
    <mergeCell ref="C27:F27"/>
    <mergeCell ref="A28:B28"/>
    <mergeCell ref="C28:F28"/>
    <mergeCell ref="J68:L68"/>
    <mergeCell ref="E65:E67"/>
    <mergeCell ref="C60:F60"/>
    <mergeCell ref="A36:B36"/>
    <mergeCell ref="A34:B34"/>
    <mergeCell ref="A35:B35"/>
    <mergeCell ref="A33:B33"/>
    <mergeCell ref="C36:F36"/>
    <mergeCell ref="A40:B40"/>
    <mergeCell ref="C56:E56"/>
    <mergeCell ref="A51:B51"/>
    <mergeCell ref="C51:F51"/>
    <mergeCell ref="A42:B42"/>
    <mergeCell ref="A121:B121"/>
    <mergeCell ref="A122:B122"/>
    <mergeCell ref="C63:D63"/>
    <mergeCell ref="E63:E64"/>
    <mergeCell ref="F63:G64"/>
    <mergeCell ref="F81:G81"/>
    <mergeCell ref="F82:G82"/>
    <mergeCell ref="F84:G84"/>
    <mergeCell ref="F85:G85"/>
    <mergeCell ref="F77:G77"/>
    <mergeCell ref="F78:G78"/>
    <mergeCell ref="F79:G79"/>
    <mergeCell ref="F80:G80"/>
    <mergeCell ref="F87:G87"/>
    <mergeCell ref="E92:G92"/>
    <mergeCell ref="E93:G93"/>
    <mergeCell ref="G120:R120"/>
    <mergeCell ref="A120:B120"/>
    <mergeCell ref="A65:B67"/>
    <mergeCell ref="J75:L75"/>
    <mergeCell ref="J76:L76"/>
    <mergeCell ref="J77:L77"/>
    <mergeCell ref="A96:B98"/>
    <mergeCell ref="J69:L69"/>
    <mergeCell ref="T98:T99"/>
    <mergeCell ref="Q124:S124"/>
    <mergeCell ref="G96:N97"/>
    <mergeCell ref="T96:T97"/>
    <mergeCell ref="C120:E120"/>
    <mergeCell ref="S96:S99"/>
    <mergeCell ref="L121:M121"/>
    <mergeCell ref="L122:M122"/>
    <mergeCell ref="L117:N119"/>
    <mergeCell ref="L99:M99"/>
    <mergeCell ref="C100:N101"/>
    <mergeCell ref="L102:N115"/>
    <mergeCell ref="C96:C99"/>
    <mergeCell ref="O96:R97"/>
    <mergeCell ref="O98:R98"/>
    <mergeCell ref="D96:D97"/>
    <mergeCell ref="E96:F97"/>
    <mergeCell ref="G98:N98"/>
    <mergeCell ref="D98:F98"/>
    <mergeCell ref="A1:B1"/>
    <mergeCell ref="C1:F1"/>
    <mergeCell ref="A2:B2"/>
    <mergeCell ref="C2:F2"/>
    <mergeCell ref="C3:F3"/>
    <mergeCell ref="A4:B4"/>
    <mergeCell ref="C4:F4"/>
    <mergeCell ref="A13:B13"/>
    <mergeCell ref="C13:F13"/>
    <mergeCell ref="A9:B9"/>
    <mergeCell ref="C9:F9"/>
    <mergeCell ref="A10:B10"/>
    <mergeCell ref="C10:F10"/>
    <mergeCell ref="C12:F12"/>
    <mergeCell ref="A12:B12"/>
    <mergeCell ref="A5:B5"/>
    <mergeCell ref="C5:F5"/>
    <mergeCell ref="A6:B6"/>
    <mergeCell ref="C6:F6"/>
    <mergeCell ref="A3:B3"/>
    <mergeCell ref="A8:B8"/>
    <mergeCell ref="C8:F8"/>
    <mergeCell ref="J91:L91"/>
    <mergeCell ref="H91:I91"/>
    <mergeCell ref="F86:G86"/>
    <mergeCell ref="F83:G83"/>
    <mergeCell ref="J90:L90"/>
    <mergeCell ref="C11:F11"/>
    <mergeCell ref="J78:L78"/>
    <mergeCell ref="J79:L79"/>
    <mergeCell ref="J80:L80"/>
    <mergeCell ref="J81:L81"/>
    <mergeCell ref="J82:L82"/>
    <mergeCell ref="J84:L84"/>
    <mergeCell ref="J85:L85"/>
    <mergeCell ref="J87:L87"/>
    <mergeCell ref="C31:F31"/>
    <mergeCell ref="C15:F15"/>
    <mergeCell ref="C16:F16"/>
    <mergeCell ref="C14:F14"/>
    <mergeCell ref="F75:G75"/>
    <mergeCell ref="F76:G76"/>
    <mergeCell ref="H63:I63"/>
    <mergeCell ref="F65:G67"/>
    <mergeCell ref="C53:E53"/>
    <mergeCell ref="C54:E54"/>
    <mergeCell ref="H2:J2"/>
    <mergeCell ref="I3:J3"/>
    <mergeCell ref="I4:J4"/>
    <mergeCell ref="H88:I88"/>
    <mergeCell ref="H89:I89"/>
    <mergeCell ref="A88:B88"/>
    <mergeCell ref="J89:L89"/>
    <mergeCell ref="A31:B31"/>
    <mergeCell ref="A15:B15"/>
    <mergeCell ref="A14:B14"/>
    <mergeCell ref="A16:B16"/>
    <mergeCell ref="A39:B39"/>
    <mergeCell ref="A41:B41"/>
    <mergeCell ref="E68:E71"/>
    <mergeCell ref="F68:G68"/>
    <mergeCell ref="F69:G69"/>
    <mergeCell ref="F70:G70"/>
    <mergeCell ref="F71:G71"/>
    <mergeCell ref="A64:B64"/>
    <mergeCell ref="A45:B45"/>
    <mergeCell ref="A46:B46"/>
    <mergeCell ref="A53:B56"/>
    <mergeCell ref="A63:B63"/>
    <mergeCell ref="C55:E55"/>
    <mergeCell ref="H90:I90"/>
    <mergeCell ref="I5:J5"/>
    <mergeCell ref="A48:F48"/>
    <mergeCell ref="A49:B49"/>
    <mergeCell ref="C49:F49"/>
    <mergeCell ref="A50:B50"/>
    <mergeCell ref="C50:F50"/>
    <mergeCell ref="A17:B18"/>
    <mergeCell ref="C17:F17"/>
    <mergeCell ref="A20:B23"/>
    <mergeCell ref="C20:E20"/>
    <mergeCell ref="C21:E21"/>
    <mergeCell ref="C22:E22"/>
    <mergeCell ref="C23:E23"/>
    <mergeCell ref="C18:F18"/>
    <mergeCell ref="A32:I32"/>
    <mergeCell ref="A38:I38"/>
    <mergeCell ref="A25:B25"/>
    <mergeCell ref="C25:F25"/>
    <mergeCell ref="A26:B26"/>
    <mergeCell ref="C26:F26"/>
    <mergeCell ref="A29:B29"/>
    <mergeCell ref="C29:F29"/>
    <mergeCell ref="A27:B27"/>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3</xdr:col>
                    <xdr:colOff>495300</xdr:colOff>
                    <xdr:row>15</xdr:row>
                    <xdr:rowOff>355600</xdr:rowOff>
                  </from>
                  <to>
                    <xdr:col>3</xdr:col>
                    <xdr:colOff>1403350</xdr:colOff>
                    <xdr:row>17</xdr:row>
                    <xdr:rowOff>76200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3</xdr:col>
                    <xdr:colOff>2457450</xdr:colOff>
                    <xdr:row>16</xdr:row>
                    <xdr:rowOff>355600</xdr:rowOff>
                  </from>
                  <to>
                    <xdr:col>4</xdr:col>
                    <xdr:colOff>869950</xdr:colOff>
                    <xdr:row>18</xdr:row>
                    <xdr:rowOff>88900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A5A1179-AAA3-451B-B7DA-F29091B2F611}">
          <x14:formula1>
            <xm:f>'WLC benchmarks'!$B$3:$B$6</xm:f>
          </x14:formula1>
          <xm:sqref>C42:E42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19"/>
  <sheetViews>
    <sheetView showGridLines="0" workbookViewId="0">
      <selection activeCell="C32" sqref="C31:C32"/>
    </sheetView>
  </sheetViews>
  <sheetFormatPr defaultRowHeight="12.5" x14ac:dyDescent="0.25"/>
  <cols>
    <col min="2" max="2" width="26.1796875" customWidth="1"/>
    <col min="3" max="3" width="32.453125" customWidth="1"/>
    <col min="4" max="4" width="29.81640625" customWidth="1"/>
    <col min="5" max="5" width="40.1796875" customWidth="1"/>
  </cols>
  <sheetData>
    <row r="2" spans="2:5" ht="13" x14ac:dyDescent="0.3">
      <c r="B2" s="140" t="s">
        <v>267</v>
      </c>
    </row>
    <row r="3" spans="2:5" x14ac:dyDescent="0.25">
      <c r="B3" s="83" t="s">
        <v>268</v>
      </c>
    </row>
    <row r="4" spans="2:5" x14ac:dyDescent="0.25">
      <c r="B4" s="83" t="s">
        <v>117</v>
      </c>
    </row>
    <row r="5" spans="2:5" x14ac:dyDescent="0.25">
      <c r="B5" s="83" t="s">
        <v>269</v>
      </c>
    </row>
    <row r="6" spans="2:5" x14ac:dyDescent="0.25">
      <c r="B6" s="83" t="s">
        <v>270</v>
      </c>
    </row>
    <row r="9" spans="2:5" ht="13" x14ac:dyDescent="0.3">
      <c r="B9" s="140" t="s">
        <v>271</v>
      </c>
      <c r="C9" s="140" t="s">
        <v>272</v>
      </c>
      <c r="D9" s="140" t="s">
        <v>273</v>
      </c>
      <c r="E9" s="140" t="s">
        <v>274</v>
      </c>
    </row>
    <row r="10" spans="2:5" ht="13" x14ac:dyDescent="0.25">
      <c r="B10" s="141" t="s">
        <v>268</v>
      </c>
      <c r="C10" s="83" t="s">
        <v>275</v>
      </c>
      <c r="D10" s="83" t="s">
        <v>276</v>
      </c>
      <c r="E10" s="83" t="s">
        <v>277</v>
      </c>
    </row>
    <row r="11" spans="2:5" ht="13" x14ac:dyDescent="0.25">
      <c r="B11" s="141" t="s">
        <v>117</v>
      </c>
      <c r="C11" s="83" t="s">
        <v>278</v>
      </c>
      <c r="D11" s="83" t="s">
        <v>279</v>
      </c>
      <c r="E11" s="83" t="s">
        <v>280</v>
      </c>
    </row>
    <row r="12" spans="2:5" ht="13" x14ac:dyDescent="0.25">
      <c r="B12" s="141" t="s">
        <v>269</v>
      </c>
      <c r="C12" s="83" t="s">
        <v>281</v>
      </c>
      <c r="D12" s="83" t="s">
        <v>282</v>
      </c>
      <c r="E12" s="83" t="s">
        <v>283</v>
      </c>
    </row>
    <row r="13" spans="2:5" ht="13" x14ac:dyDescent="0.25">
      <c r="B13" s="141" t="s">
        <v>270</v>
      </c>
      <c r="C13" s="83" t="s">
        <v>278</v>
      </c>
      <c r="D13" s="83" t="s">
        <v>284</v>
      </c>
      <c r="E13" s="83" t="s">
        <v>285</v>
      </c>
    </row>
    <row r="15" spans="2:5" ht="13" x14ac:dyDescent="0.3">
      <c r="B15" s="142" t="s">
        <v>286</v>
      </c>
      <c r="C15" s="140" t="s">
        <v>272</v>
      </c>
      <c r="D15" s="140" t="s">
        <v>273</v>
      </c>
      <c r="E15" s="140" t="s">
        <v>274</v>
      </c>
    </row>
    <row r="16" spans="2:5" ht="13" x14ac:dyDescent="0.25">
      <c r="B16" s="141" t="s">
        <v>268</v>
      </c>
      <c r="C16" s="83" t="s">
        <v>287</v>
      </c>
      <c r="D16" s="83" t="s">
        <v>288</v>
      </c>
      <c r="E16" s="83" t="s">
        <v>289</v>
      </c>
    </row>
    <row r="17" spans="2:5" ht="13" x14ac:dyDescent="0.25">
      <c r="B17" s="141" t="s">
        <v>117</v>
      </c>
      <c r="C17" s="83" t="s">
        <v>290</v>
      </c>
      <c r="D17" s="83" t="s">
        <v>291</v>
      </c>
      <c r="E17" s="83" t="s">
        <v>292</v>
      </c>
    </row>
    <row r="18" spans="2:5" ht="13" x14ac:dyDescent="0.25">
      <c r="B18" s="141" t="s">
        <v>269</v>
      </c>
      <c r="C18" s="83" t="s">
        <v>290</v>
      </c>
      <c r="D18" s="83" t="s">
        <v>293</v>
      </c>
      <c r="E18" s="83" t="s">
        <v>294</v>
      </c>
    </row>
    <row r="19" spans="2:5" ht="13" x14ac:dyDescent="0.25">
      <c r="B19" s="141" t="s">
        <v>270</v>
      </c>
      <c r="C19" s="83" t="s">
        <v>295</v>
      </c>
      <c r="D19" s="83" t="s">
        <v>296</v>
      </c>
      <c r="E19" s="83" t="s">
        <v>297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 xmlns="4b1100c3-bedc-44e4-b2e4-76ad79ae81e7" xsi:nil="true"/>
    <SharedWithUsers xmlns="f00edf45-8ffb-4664-bfad-c4a8e160054e">
      <UserInfo>
        <DisplayName>Aspa Skorletou</DisplayName>
        <AccountId>2409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2523A4316C5B4BBF3FD0BFA57ABF25" ma:contentTypeVersion="14" ma:contentTypeDescription="Create a new document." ma:contentTypeScope="" ma:versionID="58dff0e8fb847f4499dd4d002386e55e">
  <xsd:schema xmlns:xsd="http://www.w3.org/2001/XMLSchema" xmlns:xs="http://www.w3.org/2001/XMLSchema" xmlns:p="http://schemas.microsoft.com/office/2006/metadata/properties" xmlns:ns2="4b1100c3-bedc-44e4-b2e4-76ad79ae81e7" xmlns:ns3="f00edf45-8ffb-4664-bfad-c4a8e160054e" targetNamespace="http://schemas.microsoft.com/office/2006/metadata/properties" ma:root="true" ma:fieldsID="527040a01db92d68a6911d7a1e0dcac9" ns2:_="" ns3:_="">
    <xsd:import namespace="4b1100c3-bedc-44e4-b2e4-76ad79ae81e7"/>
    <xsd:import namespace="f00edf45-8ffb-4664-bfad-c4a8e16005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1100c3-bedc-44e4-b2e4-76ad79ae81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 ma:index="12" nillable="true" ma:displayName="Comment" ma:format="Dropdown" ma:internalName="Comment">
      <xsd:simpleType>
        <xsd:restriction base="dms:Text">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0edf45-8ffb-4664-bfad-c4a8e16005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4AC41D-121D-458C-8935-45D90E0649C3}">
  <ds:schemaRefs>
    <ds:schemaRef ds:uri="http://schemas.microsoft.com/office/2006/metadata/properties"/>
    <ds:schemaRef ds:uri="http://schemas.microsoft.com/office/infopath/2007/PartnerControls"/>
    <ds:schemaRef ds:uri="4b1100c3-bedc-44e4-b2e4-76ad79ae81e7"/>
    <ds:schemaRef ds:uri="f00edf45-8ffb-4664-bfad-c4a8e160054e"/>
  </ds:schemaRefs>
</ds:datastoreItem>
</file>

<file path=customXml/itemProps2.xml><?xml version="1.0" encoding="utf-8"?>
<ds:datastoreItem xmlns:ds="http://schemas.openxmlformats.org/officeDocument/2006/customXml" ds:itemID="{598E5292-5BF4-4F1B-8C11-7839F56D0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1100c3-bedc-44e4-b2e4-76ad79ae81e7"/>
    <ds:schemaRef ds:uri="f00edf45-8ffb-4664-bfad-c4a8e1600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848666-29AC-47C0-B016-7BC64DFECC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Updates</vt:lpstr>
      <vt:lpstr>Introduction</vt:lpstr>
      <vt:lpstr>Pre-app information</vt:lpstr>
      <vt:lpstr>Outline planning stage</vt:lpstr>
      <vt:lpstr>Detailed planning stage</vt:lpstr>
      <vt:lpstr>Post-construction result</vt:lpstr>
      <vt:lpstr>WLC benchmarks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Qian</dc:creator>
  <cp:keywords/>
  <dc:description/>
  <cp:lastModifiedBy>Peyton Rees</cp:lastModifiedBy>
  <cp:revision/>
  <dcterms:created xsi:type="dcterms:W3CDTF">2019-12-17T10:05:05Z</dcterms:created>
  <dcterms:modified xsi:type="dcterms:W3CDTF">2026-03-13T15:23:30Z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0x010100602523A4316C5B4BBF3FD0BFA57ABF25</vt:lpwstr>
  </property>
</Properties>
</file>