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\SynologyDrive\PRE-PLANNING\2709 - ZEUS HOUSE\Report Folders\Energy Statement\"/>
    </mc:Choice>
  </mc:AlternateContent>
  <xr:revisionPtr revIDLastSave="0" documentId="13_ncr:1_{CB17D278-9C11-415F-A11F-97E9F61E87C3}" xr6:coauthVersionLast="47" xr6:coauthVersionMax="47" xr10:uidLastSave="{00000000-0000-0000-0000-000000000000}"/>
  <bookViews>
    <workbookView xWindow="-108" yWindow="-108" windowWidth="30936" windowHeight="18696" xr2:uid="{00000000-000D-0000-FFFF-FFFF00000000}"/>
  </bookViews>
  <sheets>
    <sheet name="Traffic Emission Damages" sheetId="1" r:id="rId1"/>
  </sheets>
  <definedNames>
    <definedName name="bigN">#REF!</definedName>
    <definedName name="EEa">#REF!</definedName>
    <definedName name="EFelec">#REF!</definedName>
    <definedName name="_xlnm.Print_Area" localSheetId="0">'Traffic Emission Damages'!$B$3:$H$32</definedName>
    <definedName name="TFA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" i="1" l="1"/>
  <c r="H13" i="1"/>
  <c r="H15" i="1" s="1"/>
  <c r="G13" i="1"/>
  <c r="G15" i="1" s="1"/>
  <c r="E18" i="1"/>
  <c r="G18" i="1" s="1"/>
  <c r="E19" i="1"/>
  <c r="G19" i="1" s="1"/>
  <c r="H9" i="1"/>
  <c r="G9" i="1"/>
  <c r="G20" i="1" l="1"/>
  <c r="C23" i="1" s="1"/>
</calcChain>
</file>

<file path=xl/sharedStrings.xml><?xml version="1.0" encoding="utf-8"?>
<sst xmlns="http://schemas.openxmlformats.org/spreadsheetml/2006/main" count="37" uniqueCount="25">
  <si>
    <t>Baseline</t>
  </si>
  <si>
    <t>Land Use</t>
  </si>
  <si>
    <t>C3</t>
  </si>
  <si>
    <t>Benchmark
 Trip Rate</t>
  </si>
  <si>
    <t>Average Distance Per Trip</t>
  </si>
  <si>
    <t>Emissions (g/veh/km)</t>
  </si>
  <si>
    <t>Nox</t>
  </si>
  <si>
    <t>PM 2.5</t>
  </si>
  <si>
    <t>Total</t>
  </si>
  <si>
    <t>Total Benchmark Emissions</t>
  </si>
  <si>
    <t>Total Development Emissions</t>
  </si>
  <si>
    <t>Total Emissions (Kg)</t>
  </si>
  <si>
    <t>Project: Hayes Park West</t>
  </si>
  <si>
    <t>Transport Nox</t>
  </si>
  <si>
    <t>Transport PM2.5</t>
  </si>
  <si>
    <t>Benchmarks</t>
  </si>
  <si>
    <t>Excess</t>
  </si>
  <si>
    <t>Damage Cost</t>
  </si>
  <si>
    <t>Annual Offset</t>
  </si>
  <si>
    <t>Total Annual Offset</t>
  </si>
  <si>
    <t>Total Offsetting before Discounts</t>
  </si>
  <si>
    <t>£</t>
  </si>
  <si>
    <t xml:space="preserve">Travel Plan Discount </t>
  </si>
  <si>
    <t>Final Fee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</si>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</sst>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&quot;£&quot;#,##0"/>
    <numFmt numFmtId="166" formatCode="&quot;£&quot;#,##0.0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Franklin Gothic Book"/>
      <family val="2"/>
    </font>
    <font>
      <b/>
      <sz val="11"/>
      <name val="Franklin Gothic Book"/>
      <family val="2"/>
    </font>
    <font>
      <sz val="11"/>
      <name val="Franklin Gothic Book"/>
      <family val="2"/>
    </font>
    <font>
      <b/>
      <u/>
      <sz val="12"/>
      <color theme="0"/>
      <name val="Franklin Gothic Book"/>
      <family val="2"/>
    </font>
    <font>
      <b/>
      <sz val="12"/>
      <color theme="0"/>
      <name val="Franklin Gothic Book"/>
      <family val="2"/>
    </font>
    <font>
      <b/>
      <u/>
      <sz val="11"/>
      <color theme="0"/>
      <name val="Franklin Gothic Book"/>
      <family val="2"/>
    </font>
    <font>
      <sz val="12"/>
      <name val="Franklin Gothic Book"/>
      <family val="2"/>
    </font>
    <font>
      <sz val="10"/>
      <color theme="0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56718B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37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3" fontId="6" fillId="3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3" fontId="11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3" fontId="5" fillId="0" borderId="0" xfId="0" applyNumberFormat="1" applyFont="1"/>
    <xf numFmtId="0" fontId="4" fillId="0" borderId="0" xfId="0" applyFont="1"/>
    <xf numFmtId="0" fontId="4" fillId="2" borderId="0" xfId="0" applyFont="1" applyFill="1"/>
    <xf numFmtId="1" fontId="5" fillId="0" borderId="0" xfId="0" applyNumberFormat="1" applyFont="1"/>
    <xf numFmtId="3" fontId="13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2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2" fontId="11" fillId="3" borderId="0" xfId="0" applyNumberFormat="1" applyFont="1" applyFill="1" applyAlignment="1">
      <alignment horizontal="center" vertical="center"/>
    </xf>
    <xf numFmtId="4" fontId="11" fillId="3" borderId="0" xfId="0" applyNumberFormat="1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3" fontId="13" fillId="3" borderId="0" xfId="0" applyNumberFormat="1" applyFont="1" applyFill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17A52830-2436-487E-9023-8934F741342E}"/>
  </cellStyles>
  <dxfs count="0"/>
  <tableStyles count="0" defaultTableStyle="TableStyleMedium9" defaultPivotStyle="PivotStyleLight16"/>
  <colors>
    <mruColors>
      <color rgb="FF56718B"/>
      <color rgb="FF46C3D3"/>
      <color rgb="FF348F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DZ119"/>
  <sheetViews>
    <sheetView tabSelected="1" zoomScale="83" zoomScaleNormal="83" zoomScaleSheetLayoutView="86" zoomScalePageLayoutView="70" workbookViewId="0">
      <selection activeCell="H27" sqref="H27"/>
    </sheetView>
  </sheetViews>
  <sheetFormatPr defaultColWidth="9.21875" defaultRowHeight="22.05" customHeight="1" x14ac:dyDescent="0.3"/>
  <cols>
    <col min="1" max="1" width="6.5546875" style="1" customWidth="1"/>
    <col min="2" max="2" width="39.77734375" style="1" customWidth="1"/>
    <col min="3" max="3" width="20.21875" style="1" customWidth="1"/>
    <col min="4" max="5" width="20" style="1" customWidth="1"/>
    <col min="6" max="6" width="24.44140625" style="1" customWidth="1"/>
    <col min="7" max="7" width="26.77734375" style="1" customWidth="1"/>
    <col min="8" max="8" width="20.44140625" style="1" customWidth="1"/>
    <col min="9" max="9" width="9.21875" style="1"/>
    <col min="10" max="10" width="10.44140625" style="1" bestFit="1" customWidth="1"/>
    <col min="11" max="16384" width="9.21875" style="1"/>
  </cols>
  <sheetData>
    <row r="3" spans="2:8" ht="22.05" customHeight="1" x14ac:dyDescent="0.3">
      <c r="B3" s="35" t="s">
        <v>12</v>
      </c>
      <c r="C3" s="35"/>
      <c r="D3" s="35"/>
      <c r="E3" s="35"/>
      <c r="F3" s="35"/>
      <c r="G3" s="35"/>
      <c r="H3" s="35"/>
    </row>
    <row r="4" spans="2:8" ht="22.05" customHeight="1" x14ac:dyDescent="0.3">
      <c r="B4" s="2"/>
      <c r="C4" s="2"/>
      <c r="D4" s="2"/>
      <c r="E4" s="2"/>
      <c r="F4" s="2"/>
      <c r="G4" s="2"/>
      <c r="H4" s="2"/>
    </row>
    <row r="5" spans="2:8" ht="22.05" customHeight="1" x14ac:dyDescent="0.3">
      <c r="B5" s="34" t="s">
        <v>1</v>
      </c>
      <c r="C5" s="34" t="s">
        <v>3</v>
      </c>
      <c r="D5" s="34" t="s">
        <v>4</v>
      </c>
      <c r="E5" s="34" t="s">
        <v>5</v>
      </c>
      <c r="F5" s="34"/>
      <c r="G5" s="34" t="s">
        <v>11</v>
      </c>
      <c r="H5" s="34"/>
    </row>
    <row r="6" spans="2:8" ht="22.05" customHeight="1" x14ac:dyDescent="0.3">
      <c r="B6" s="34"/>
      <c r="C6" s="36"/>
      <c r="D6" s="34"/>
      <c r="E6" s="20" t="s">
        <v>6</v>
      </c>
      <c r="F6" s="20" t="s">
        <v>7</v>
      </c>
      <c r="G6" s="20" t="s">
        <v>6</v>
      </c>
      <c r="H6" s="20" t="s">
        <v>7</v>
      </c>
    </row>
    <row r="7" spans="2:8" ht="22.05" customHeight="1" x14ac:dyDescent="0.3">
      <c r="B7" s="3" t="s">
        <v>2</v>
      </c>
      <c r="C7" s="19">
        <v>23244</v>
      </c>
      <c r="D7" s="18">
        <v>11.4</v>
      </c>
      <c r="E7" s="18">
        <v>0.35</v>
      </c>
      <c r="F7" s="22">
        <v>2.8000000000000001E-2</v>
      </c>
      <c r="G7" s="18">
        <v>92.7</v>
      </c>
      <c r="H7" s="18">
        <v>7.4</v>
      </c>
    </row>
    <row r="8" spans="2:8" ht="22.05" customHeight="1" x14ac:dyDescent="0.3">
      <c r="B8" s="16"/>
      <c r="C8" s="16"/>
      <c r="D8" s="16"/>
      <c r="E8" s="16"/>
      <c r="F8" s="16"/>
      <c r="G8" s="16"/>
      <c r="H8" s="16"/>
    </row>
    <row r="9" spans="2:8" ht="22.05" customHeight="1" x14ac:dyDescent="0.3">
      <c r="B9" s="20" t="s">
        <v>9</v>
      </c>
      <c r="C9" s="4"/>
      <c r="D9" s="5"/>
      <c r="E9" s="5"/>
      <c r="F9" s="6"/>
      <c r="G9" s="23">
        <f>G7</f>
        <v>92.7</v>
      </c>
      <c r="H9" s="24">
        <f>H7</f>
        <v>7.4</v>
      </c>
    </row>
    <row r="10" spans="2:8" ht="22.05" customHeight="1" x14ac:dyDescent="0.3">
      <c r="B10" s="7"/>
      <c r="C10" s="7"/>
      <c r="D10" s="7"/>
      <c r="E10" s="7"/>
      <c r="F10" s="7"/>
      <c r="G10" s="7"/>
      <c r="H10" s="7"/>
    </row>
    <row r="11" spans="2:8" ht="22.05" customHeight="1" x14ac:dyDescent="0.3">
      <c r="B11" s="34" t="s">
        <v>1</v>
      </c>
      <c r="C11" s="34" t="s">
        <v>3</v>
      </c>
      <c r="D11" s="34" t="s">
        <v>4</v>
      </c>
      <c r="E11" s="34" t="s">
        <v>5</v>
      </c>
      <c r="F11" s="34"/>
      <c r="G11" s="34" t="s">
        <v>11</v>
      </c>
      <c r="H11" s="34"/>
    </row>
    <row r="12" spans="2:8" ht="22.05" customHeight="1" x14ac:dyDescent="0.3">
      <c r="B12" s="34"/>
      <c r="C12" s="36"/>
      <c r="D12" s="34"/>
      <c r="E12" s="20" t="s">
        <v>6</v>
      </c>
      <c r="F12" s="20" t="s">
        <v>7</v>
      </c>
      <c r="G12" s="20" t="s">
        <v>6</v>
      </c>
      <c r="H12" s="20" t="s">
        <v>7</v>
      </c>
    </row>
    <row r="13" spans="2:8" ht="22.05" customHeight="1" x14ac:dyDescent="0.3">
      <c r="B13" s="3" t="s">
        <v>2</v>
      </c>
      <c r="C13" s="19">
        <v>54385</v>
      </c>
      <c r="D13" s="18">
        <v>11.4</v>
      </c>
      <c r="E13" s="18">
        <v>0.35</v>
      </c>
      <c r="F13" s="22">
        <v>2.8000000000000001E-2</v>
      </c>
      <c r="G13" s="28">
        <f>((C13*D13)*E13)/1000</f>
        <v>216.99615</v>
      </c>
      <c r="H13" s="18">
        <f>((C13*D13)*F13)/1000</f>
        <v>17.359691999999999</v>
      </c>
    </row>
    <row r="14" spans="2:8" ht="22.05" customHeight="1" x14ac:dyDescent="0.3">
      <c r="B14" s="16"/>
      <c r="C14" s="16"/>
      <c r="D14" s="16"/>
      <c r="E14" s="16"/>
      <c r="F14" s="16"/>
      <c r="G14" s="16"/>
      <c r="H14" s="16"/>
    </row>
    <row r="15" spans="2:8" ht="22.05" customHeight="1" x14ac:dyDescent="0.3">
      <c r="B15" s="20" t="s">
        <v>10</v>
      </c>
      <c r="C15" s="4"/>
      <c r="D15" s="5"/>
      <c r="E15" s="5"/>
      <c r="F15" s="6"/>
      <c r="G15" s="23">
        <f>G13</f>
        <v>216.99615</v>
      </c>
      <c r="H15" s="24">
        <f>H13</f>
        <v>17.359691999999999</v>
      </c>
    </row>
    <row r="16" spans="2:8" ht="22.05" customHeight="1" x14ac:dyDescent="0.3">
      <c r="B16" s="7"/>
      <c r="C16" s="7"/>
      <c r="D16" s="7"/>
      <c r="E16" s="7"/>
      <c r="F16" s="7"/>
      <c r="G16" s="7"/>
      <c r="H16" s="7"/>
    </row>
    <row r="17" spans="2:8" ht="22.05" customHeight="1" x14ac:dyDescent="0.3">
      <c r="B17" s="7"/>
      <c r="C17" s="25" t="s">
        <v>15</v>
      </c>
      <c r="D17" s="25" t="s">
        <v>8</v>
      </c>
      <c r="E17" s="25" t="s">
        <v>16</v>
      </c>
      <c r="F17" s="25" t="s">
        <v>17</v>
      </c>
      <c r="G17" s="25" t="s">
        <v>18</v>
      </c>
      <c r="H17" s="7"/>
    </row>
    <row r="18" spans="2:8" ht="22.05" customHeight="1" x14ac:dyDescent="0.3">
      <c r="B18" s="25" t="s">
        <v>13</v>
      </c>
      <c r="C18" s="7">
        <v>9.2999999999999999E-2</v>
      </c>
      <c r="D18" s="7">
        <v>0.217</v>
      </c>
      <c r="E18" s="7">
        <f>D18-C18</f>
        <v>0.124</v>
      </c>
      <c r="F18" s="26">
        <v>33064</v>
      </c>
      <c r="G18" s="27">
        <f>F18*E18</f>
        <v>4099.9359999999997</v>
      </c>
      <c r="H18" s="7"/>
    </row>
    <row r="19" spans="2:8" ht="22.05" customHeight="1" x14ac:dyDescent="0.3">
      <c r="B19" s="25" t="s">
        <v>14</v>
      </c>
      <c r="C19" s="7">
        <v>7.0000000000000001E-3</v>
      </c>
      <c r="D19" s="7">
        <v>1.736E-2</v>
      </c>
      <c r="E19" s="7">
        <f>D19-C19</f>
        <v>1.0360000000000001E-2</v>
      </c>
      <c r="F19" s="26">
        <v>246942</v>
      </c>
      <c r="G19" s="27">
        <f>F19*E19</f>
        <v>2558.3191200000001</v>
      </c>
      <c r="H19" s="7"/>
    </row>
    <row r="20" spans="2:8" ht="22.05" customHeight="1" x14ac:dyDescent="0.3">
      <c r="B20" s="7"/>
      <c r="C20" s="7"/>
      <c r="D20" s="7"/>
      <c r="E20" s="7"/>
      <c r="F20" s="25" t="s">
        <v>19</v>
      </c>
      <c r="G20" s="29">
        <f>G18+G19</f>
        <v>6658.2551199999998</v>
      </c>
      <c r="H20" s="7"/>
    </row>
    <row r="21" spans="2:8" ht="22.05" customHeight="1" x14ac:dyDescent="0.3">
      <c r="B21" s="7"/>
      <c r="C21" s="7"/>
      <c r="D21" s="7"/>
      <c r="E21" s="7"/>
      <c r="F21" s="7"/>
      <c r="G21" s="7"/>
      <c r="H21" s="7"/>
    </row>
    <row r="22" spans="2:8" ht="22.05" customHeight="1" x14ac:dyDescent="0.3">
      <c r="B22" s="35" t="s">
        <v>0</v>
      </c>
      <c r="C22" s="35"/>
      <c r="D22" s="35"/>
      <c r="E22" s="21"/>
      <c r="F22" s="35"/>
      <c r="G22" s="35"/>
      <c r="H22" s="35"/>
    </row>
    <row r="23" spans="2:8" ht="22.05" customHeight="1" x14ac:dyDescent="0.3">
      <c r="B23" s="8" t="s">
        <v>20</v>
      </c>
      <c r="C23" s="9">
        <f>((G20*((1+0.02)^30-1))/0.02)</f>
        <v>270112.62107637315</v>
      </c>
      <c r="D23" s="3" t="s">
        <v>21</v>
      </c>
      <c r="E23" s="3"/>
      <c r="F23" s="15"/>
      <c r="H23" s="14"/>
    </row>
    <row r="24" spans="2:8" ht="22.05" customHeight="1" x14ac:dyDescent="0.3">
      <c r="B24" s="8" t="s">
        <v>22</v>
      </c>
      <c r="C24" s="9">
        <v>10</v>
      </c>
      <c r="D24" s="3" t="s">
        <v>24</v>
      </c>
      <c r="E24" s="3"/>
      <c r="F24" s="15"/>
      <c r="H24" s="14"/>
    </row>
    <row r="25" spans="2:8" ht="22.05" customHeight="1" x14ac:dyDescent="0.3">
      <c r="B25" s="8" t="s">
        <v>23</v>
      </c>
      <c r="C25" s="9">
        <f>C23*0.9</f>
        <v>243101.35896873585</v>
      </c>
      <c r="D25" s="3"/>
      <c r="E25" s="3"/>
      <c r="F25" s="15"/>
      <c r="H25" s="14"/>
    </row>
    <row r="26" spans="2:8" ht="22.05" customHeight="1" x14ac:dyDescent="0.3">
      <c r="B26" s="30"/>
      <c r="C26" s="9"/>
      <c r="D26" s="31"/>
      <c r="E26" s="31"/>
      <c r="F26" s="17"/>
      <c r="G26" s="17"/>
      <c r="H26" s="32"/>
    </row>
    <row r="27" spans="2:8" ht="22.05" customHeight="1" x14ac:dyDescent="0.3">
      <c r="B27" s="8"/>
      <c r="C27" s="33"/>
      <c r="D27" s="3"/>
      <c r="E27" s="2"/>
    </row>
    <row r="29" spans="2:8" ht="22.05" customHeight="1" x14ac:dyDescent="0.3">
      <c r="B29" s="8"/>
      <c r="C29" s="15"/>
      <c r="D29" s="15"/>
      <c r="E29" s="15"/>
    </row>
    <row r="31" spans="2:8" ht="22.05" customHeight="1" x14ac:dyDescent="0.3">
      <c r="C31" s="10"/>
    </row>
    <row r="57" spans="2:130" ht="22.05" customHeight="1" x14ac:dyDescent="0.3">
      <c r="I57" s="11"/>
      <c r="J57" s="11"/>
      <c r="K57" s="11"/>
    </row>
    <row r="58" spans="2:130" ht="22.05" customHeight="1" x14ac:dyDescent="0.3">
      <c r="I58" s="11"/>
      <c r="J58" s="11"/>
      <c r="K58" s="11"/>
    </row>
    <row r="59" spans="2:130" s="11" customFormat="1" ht="22.05" customHeight="1" x14ac:dyDescent="0.3">
      <c r="B59" s="1"/>
      <c r="C59" s="1"/>
      <c r="D59" s="1"/>
      <c r="E59" s="1"/>
      <c r="F59" s="1"/>
      <c r="G59" s="1"/>
      <c r="H59" s="1"/>
    </row>
    <row r="60" spans="2:130" s="12" customFormat="1" ht="22.05" customHeight="1" x14ac:dyDescent="0.3">
      <c r="B60" s="1"/>
      <c r="C60" s="1"/>
      <c r="D60" s="1"/>
      <c r="E60" s="1"/>
      <c r="F60" s="1"/>
      <c r="G60" s="1"/>
      <c r="H60" s="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</row>
    <row r="61" spans="2:130" s="12" customFormat="1" ht="22.05" customHeight="1" x14ac:dyDescent="0.3">
      <c r="B61" s="1"/>
      <c r="C61" s="1"/>
      <c r="D61" s="1"/>
      <c r="E61" s="1"/>
      <c r="F61" s="1"/>
      <c r="G61" s="1"/>
      <c r="H61" s="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</row>
    <row r="62" spans="2:130" s="12" customFormat="1" ht="22.05" customHeight="1" x14ac:dyDescent="0.3">
      <c r="B62" s="1"/>
      <c r="C62" s="1"/>
      <c r="D62" s="1"/>
      <c r="E62" s="1"/>
      <c r="F62" s="1"/>
      <c r="G62" s="1"/>
      <c r="H62" s="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</row>
    <row r="63" spans="2:130" s="12" customFormat="1" ht="22.05" customHeight="1" x14ac:dyDescent="0.3">
      <c r="B63" s="1"/>
      <c r="C63" s="1"/>
      <c r="D63" s="1"/>
      <c r="E63" s="1"/>
      <c r="F63" s="1"/>
      <c r="G63" s="1"/>
      <c r="H63" s="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</row>
    <row r="64" spans="2:130" s="12" customFormat="1" ht="22.05" customHeight="1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</row>
    <row r="65" spans="2:11" s="11" customFormat="1" ht="22.05" customHeight="1" x14ac:dyDescent="0.3">
      <c r="B65" s="1"/>
      <c r="C65" s="1"/>
      <c r="D65" s="1"/>
      <c r="E65" s="1"/>
      <c r="F65" s="1"/>
      <c r="G65" s="1"/>
      <c r="H65" s="1"/>
      <c r="I65" s="1"/>
      <c r="J65" s="1"/>
      <c r="K65" s="1"/>
    </row>
    <row r="119" spans="9:9" ht="22.05" customHeight="1" x14ac:dyDescent="0.3">
      <c r="I119" s="13"/>
    </row>
  </sheetData>
  <mergeCells count="13">
    <mergeCell ref="G11:H11"/>
    <mergeCell ref="B3:H3"/>
    <mergeCell ref="F22:H22"/>
    <mergeCell ref="B22:D22"/>
    <mergeCell ref="D5:D6"/>
    <mergeCell ref="C5:C6"/>
    <mergeCell ref="B5:B6"/>
    <mergeCell ref="G5:H5"/>
    <mergeCell ref="E5:F5"/>
    <mergeCell ref="B11:B12"/>
    <mergeCell ref="C11:C12"/>
    <mergeCell ref="D11:D12"/>
    <mergeCell ref="E11:F11"/>
  </mergeCells>
  <phoneticPr fontId="2" type="noConversion"/>
  <printOptions horizontalCentered="1" verticalCentered="1"/>
  <pageMargins left="0.51181102362204722" right="0.55118110236220474" top="0.78740157480314965" bottom="0.59055118110236227" header="0.11811023622047245" footer="0.11811023622047245"/>
  <pageSetup paperSize="9" scale="8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Traffic Emission Damages</vt:lpstr>
      <vt:lpstr>'Traffic Emission Damages'!Print_Area</vt:lpstr>
    </vt:vector>
  </TitlesOfParts>
  <Company>Everwarm Energy Services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NRG</dc:creator>
  <cp:lastModifiedBy>Ryan Thrower</cp:lastModifiedBy>
  <cp:lastPrinted>2023-12-22T14:37:41Z</cp:lastPrinted>
  <dcterms:created xsi:type="dcterms:W3CDTF">2009-12-14T11:20:02Z</dcterms:created>
  <dcterms:modified xsi:type="dcterms:W3CDTF">2026-02-20T17:43:53Z</dcterms:modified>
</cp:coreProperties>
</file>